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xlsBook"/>
  <mc:AlternateContent xmlns:mc="http://schemas.openxmlformats.org/markup-compatibility/2006">
    <mc:Choice Requires="x15">
      <x15ac:absPath xmlns:x15ac="http://schemas.microsoft.com/office/spreadsheetml/2010/11/ac" url="E:\INFO REQUEST\Раскрытие\"/>
    </mc:Choice>
  </mc:AlternateContent>
  <bookViews>
    <workbookView xWindow="0" yWindow="0" windowWidth="29010" windowHeight="11640" tabRatio="812" firstSheet="2" activeTab="4"/>
  </bookViews>
  <sheets>
    <sheet name="modList14_1" sheetId="630" state="veryHidden" r:id="rId1"/>
    <sheet name="modProv" sheetId="631" state="veryHidden" r:id="rId2"/>
    <sheet name="Инструкция" sheetId="525" r:id="rId3"/>
    <sheet name="Лог обновления" sheetId="429" state="veryHidden" r:id="rId4"/>
    <sheet name="Титульный" sheetId="437" r:id="rId5"/>
    <sheet name="Территории" sheetId="601" r:id="rId6"/>
    <sheet name="Перечень тарифов" sheetId="540" r:id="rId7"/>
    <sheet name="Форма 1.0.1 | Форма 1.10" sheetId="623" r:id="rId8"/>
    <sheet name="Форма 1.10" sheetId="624" r:id="rId9"/>
    <sheet name="Форма 1.0.1 | Форма 1.11.1" sheetId="632" r:id="rId10"/>
    <sheet name="Форма 1.11.1" sheetId="625" r:id="rId11"/>
    <sheet name="Форма 1.0.1 | Т-транс" sheetId="614" state="veryHidden" r:id="rId12"/>
    <sheet name="Форма 1.11.2 | Т-транс" sheetId="567" state="veryHidden" r:id="rId13"/>
    <sheet name="Форма 1.0.1 | Т-гор.вода" sheetId="616" r:id="rId14"/>
    <sheet name="Форма 1.11.2 | Т-гор.вода" sheetId="560" r:id="rId15"/>
    <sheet name="Форма 1.0.1 | Т-подкл(инд)" sheetId="617" state="veryHidden" r:id="rId16"/>
    <sheet name="Форма 1.11.3 | Т-подкл(инд)" sheetId="598" state="veryHidden" r:id="rId17"/>
    <sheet name="Форма 1.0.1 | Т-подкл" sheetId="618" state="veryHidden" r:id="rId18"/>
    <sheet name="Форма 1.11.3 | Т-подкл" sheetId="566" state="veryHidden" r:id="rId19"/>
    <sheet name="Форма 1.0.2" sheetId="550" state="veryHidden" r:id="rId20"/>
    <sheet name="Сведения об изменении" sheetId="568" state="veryHidden" r:id="rId21"/>
    <sheet name="Комментарии" sheetId="431" r:id="rId22"/>
    <sheet name="Проверка" sheetId="546" r:id="rId23"/>
    <sheet name="et_union_hor" sheetId="471" state="veryHidden" r:id="rId24"/>
    <sheet name="TEHSHEET" sheetId="205" state="veryHidden" r:id="rId25"/>
    <sheet name="modListTempFilter" sheetId="620" state="veryHidden" r:id="rId26"/>
    <sheet name="modCheckCyan" sheetId="612" state="veryHidden" r:id="rId27"/>
    <sheet name="REESTR_LINK" sheetId="602" state="veryHidden" r:id="rId28"/>
    <sheet name="REESTR_DS" sheetId="603" state="veryHidden" r:id="rId29"/>
    <sheet name="modHTTP" sheetId="604" state="veryHidden" r:id="rId30"/>
    <sheet name="modfrmRezimChoose" sheetId="609" state="veryHidden" r:id="rId31"/>
    <sheet name="modSheetMain" sheetId="599" state="veryHidden" r:id="rId32"/>
    <sheet name="REESTR_VT" sheetId="577" state="veryHidden" r:id="rId33"/>
    <sheet name="REESTR_VED" sheetId="579" state="veryHidden" r:id="rId34"/>
    <sheet name="modfrmReestrObj" sheetId="570" state="veryHidden" r:id="rId35"/>
    <sheet name="AllSheetsInThisWorkbook" sheetId="389" state="veryHidden" r:id="rId36"/>
    <sheet name="et_union_vert" sheetId="521" state="veryHidden" r:id="rId37"/>
    <sheet name="modInstruction" sheetId="605" state="veryHidden" r:id="rId38"/>
    <sheet name="modRegion" sheetId="528" state="veryHidden" r:id="rId39"/>
    <sheet name="modReestr" sheetId="433" state="veryHidden" r:id="rId40"/>
    <sheet name="modfrmReestr" sheetId="434" state="veryHidden" r:id="rId41"/>
    <sheet name="modUpdTemplMain" sheetId="424" state="veryHidden" r:id="rId42"/>
    <sheet name="REESTR_ORG" sheetId="390" state="veryHidden" r:id="rId43"/>
    <sheet name="modClassifierValidate" sheetId="400" state="veryHidden" r:id="rId44"/>
    <sheet name="modHyp" sheetId="398" state="veryHidden" r:id="rId45"/>
    <sheet name="modServiceModule" sheetId="594" state="veryHidden" r:id="rId46"/>
    <sheet name="modList00" sheetId="498" state="veryHidden" r:id="rId47"/>
    <sheet name="modList01" sheetId="551" state="veryHidden" r:id="rId48"/>
    <sheet name="modList02" sheetId="504" state="veryHidden" r:id="rId49"/>
    <sheet name="modList03" sheetId="549" state="veryHidden" r:id="rId50"/>
    <sheet name="modList13" sheetId="626" state="veryHidden" r:id="rId51"/>
    <sheet name="REESTR_MO_FILTER" sheetId="621" state="veryHidden" r:id="rId52"/>
    <sheet name="REESTR_MO" sheetId="518" state="veryHidden" r:id="rId53"/>
    <sheet name="modInfo" sheetId="513" state="veryHidden" r:id="rId54"/>
    <sheet name="modList05" sheetId="619" state="veryHidden" r:id="rId55"/>
    <sheet name="modList06" sheetId="553" state="veryHidden" r:id="rId56"/>
    <sheet name="modList07" sheetId="569" state="veryHidden" r:id="rId57"/>
    <sheet name="modfrmDateChoose" sheetId="517" state="veryHidden" r:id="rId58"/>
    <sheet name="modComm" sheetId="514" state="veryHidden" r:id="rId59"/>
    <sheet name="modThisWorkbook" sheetId="511" state="veryHidden" r:id="rId60"/>
    <sheet name="modfrmReestrMR" sheetId="519" state="veryHidden" r:id="rId61"/>
    <sheet name="modfrmCheckUpdates" sheetId="512" state="veryHidden" r:id="rId62"/>
  </sheets>
  <externalReferences>
    <externalReference r:id="rId63"/>
  </externalReferences>
  <definedNames>
    <definedName name="_xlnm._FilterDatabase" localSheetId="22" hidden="1">Проверка!$B$4:$D$4</definedName>
    <definedName name="activity">'Перечень тарифов'!$F$20:$F$25</definedName>
    <definedName name="add_CS_List05_10">'Форма 1.0.1 | Т-подкл'!$G$17</definedName>
    <definedName name="add_CS_List05_2">'Форма 1.0.1 | Т-транс'!$G$17</definedName>
    <definedName name="add_CS_List05_9">'Форма 1.0.1 | Т-подкл(инд)'!$G$17</definedName>
    <definedName name="add_CT_10">'Форма 1.11.3 | Т-подкл'!$M$28</definedName>
    <definedName name="add_CT_2">'Форма 1.11.2 | Т-транс'!$M$28</definedName>
    <definedName name="add_CT_9">'Форма 1.11.3 | Т-подкл(инд)'!$M$28</definedName>
    <definedName name="add_MO_10">'Форма 1.11.3 | Т-подкл'!$M$29</definedName>
    <definedName name="add_MO_2">'Форма 1.11.2 | Т-транс'!$M$29</definedName>
    <definedName name="add_MO_9">'Форма 1.11.3 | Т-подкл(инд)'!$M$29</definedName>
    <definedName name="add_MO_List05_10">'Форма 1.0.1 | Т-подкл'!$G$14</definedName>
    <definedName name="add_MO_List05_2">'Форма 1.0.1 | Т-транс'!$G$14</definedName>
    <definedName name="add_MO_List05_9">'Форма 1.0.1 | Т-подкл(инд)'!$G$14</definedName>
    <definedName name="add_MR_List05_10">'Форма 1.0.1 | Т-подкл'!$G$15</definedName>
    <definedName name="add_MR_List05_2">'Форма 1.0.1 | Т-транс'!$G$15</definedName>
    <definedName name="add_MR_List05_9">'Форма 1.0.1 | Т-подкл(инд)'!$G$15</definedName>
    <definedName name="add_POST_5">'Форма 1.11.2 | Т-гор.вода'!$M$25</definedName>
    <definedName name="add_Rate_10">'Форма 1.11.3 | Т-подкл'!$M$30</definedName>
    <definedName name="add_Rate_2">'Форма 1.11.2 | Т-транс'!$M$30</definedName>
    <definedName name="add_Rate_9">'Форма 1.11.3 | Т-подкл(инд)'!$M$30</definedName>
    <definedName name="add_TER_List05_10">'Форма 1.0.1 | Т-подкл'!$G$16</definedName>
    <definedName name="add_TER_List05_2">'Форма 1.0.1 | Т-транс'!$G$16</definedName>
    <definedName name="add_TER_List05_9">'Форма 1.0.1 | Т-подкл(инд)'!$G$16</definedName>
    <definedName name="add_Warm_2">'Форма 1.11.2 | Т-транс'!$M$27</definedName>
    <definedName name="add_Warm_5">'Форма 1.11.2 | Т-гор.вода'!$M$28</definedName>
    <definedName name="anscount" hidden="1">1</definedName>
    <definedName name="apr_10">'Форма 1.11.3 | Т-подкл'!$AC$7:$AI$12</definedName>
    <definedName name="apr_2">'Форма 1.11.2 | Т-транс'!$O$8:$T$11</definedName>
    <definedName name="apr_9">'Форма 1.11.3 | Т-подкл(инд)'!$AD$7:$AJ$12</definedName>
    <definedName name="CHECK_LINK_RANGE_1">"Калькуляция!$I$11:$I$132"</definedName>
    <definedName name="checkCell_List01">Территории!$D$15:$L$15</definedName>
    <definedName name="checkCell_List02">'Перечень тарифов'!$E$20:$S$25</definedName>
    <definedName name="checkCell_List06_10">'Форма 1.11.3 | Т-подкл'!$M$19:$AL$30</definedName>
    <definedName name="checkCell_List06_10_double_date">'Форма 1.11.3 | Т-подкл'!$AM$19:$AM$30</definedName>
    <definedName name="checkCell_List06_10_plata1">'Форма 1.11.3 | Т-подкл'!$AC$15:$AD$30</definedName>
    <definedName name="checkCell_List06_10_plata2">'Форма 1.11.3 | Т-подкл'!$AE$15:$AF$30</definedName>
    <definedName name="checkCell_List06_10_unique">'Форма 1.11.3 | Т-подкл'!$AN$19:$AN$30</definedName>
    <definedName name="checkCell_List06_2">'Форма 1.11.2 | Т-транс'!$M$18:$W$30</definedName>
    <definedName name="checkCell_List06_2_double_date">'Форма 1.11.2 | Т-транс'!$X$18:$X$30</definedName>
    <definedName name="checkCell_List06_2_unique_t">'Форма 1.11.2 | Т-транс'!$M$18:$M$30</definedName>
    <definedName name="checkCell_List06_2_unique_t1">'Форма 1.11.2 | Т-транс'!$Y$18:$Y$30</definedName>
    <definedName name="checkCell_List06_5">'Форма 1.11.2 | Т-гор.вода'!$M$18:$AR$28</definedName>
    <definedName name="checkCell_List06_5_double_date">'Форма 1.11.2 | Т-гор.вода'!$AS$18:$AS$28</definedName>
    <definedName name="checkCell_List06_5_OneR">'Форма 1.11.2 | Т-гор.вода'!$P$15:$R$28</definedName>
    <definedName name="checkCell_List06_5_OneR_1c">'Форма 1.11.2 | Т-гор.вода'!$P$15:$P$28</definedName>
    <definedName name="checkCell_List06_5_OneR_2c">'Форма 1.11.2 | Т-гор.вода'!$Q$15:$R$28</definedName>
    <definedName name="checkCell_List06_5_TwoR">'Форма 1.11.2 | Т-гор.вода'!$S$15:$W$28</definedName>
    <definedName name="checkCell_List06_5_TwoR_1c">'Форма 1.11.2 | Т-гор.вода'!$S$15:$T$28</definedName>
    <definedName name="checkCell_List06_5_TwoR_2c">'Форма 1.11.2 | Т-гор.вода'!$U$15:$W$28</definedName>
    <definedName name="checkCell_List06_5_unique_t">'Форма 1.11.2 | Т-гор.вода'!$M$18:$M$28</definedName>
    <definedName name="checkCell_List06_5_unique_t1">'Форма 1.11.2 | Т-гор.вода'!$AT$18:$AT$28</definedName>
    <definedName name="checkCell_List06_9">'Форма 1.11.3 | Т-подкл(инд)'!$M$19:$AM$30</definedName>
    <definedName name="checkCell_List06_9_double_date">'Форма 1.11.3 | Т-подкл(инд)'!$AN$19:$AN$30</definedName>
    <definedName name="checkCell_List06_9_unique">'Форма 1.11.3 | Т-подкл(инд)'!$AO$19:$AO$30</definedName>
    <definedName name="checkCell_List07">'Сведения об изменении'!$D$11:$E$13</definedName>
    <definedName name="checkCell_List13">'Форма 1.10'!$D$10:$H$14</definedName>
    <definedName name="checkCells_List05_10">'Форма 1.0.1 | Т-подкл'!$F$7:$I$17</definedName>
    <definedName name="checkCells_List05_11">'Форма 1.0.1 | Форма 1.10'!$F$7:$I$13</definedName>
    <definedName name="checkCells_List05_2">'Форма 1.0.1 | Т-транс'!$F$7:$I$17</definedName>
    <definedName name="checkCells_List05_5">'Форма 1.0.1 | Т-гор.вода'!$F$7:$I$13</definedName>
    <definedName name="checkCells_List05_9">'Форма 1.0.1 | Т-подкл(инд)'!$F$7:$I$17</definedName>
    <definedName name="checkCells_List14_1">'Форма 1.11.1'!$D$14:$L$32</definedName>
    <definedName name="checkDEfCell_List01">Территории!$F$6</definedName>
    <definedName name="checkPeriodRange_List06_1">et_union_hor!$Q$35</definedName>
    <definedName name="checkPeriodRange_List06_10">et_union_hor!$Q$35</definedName>
    <definedName name="checkPeriodRange_List06_2">et_union_hor!$Q$35</definedName>
    <definedName name="checkPeriodRange_List06_3">et_union_hor!$Q$35</definedName>
    <definedName name="checkPeriodRange_List06_4">et_union_hor!$Q$35</definedName>
    <definedName name="checkPeriodRange_List06_5">et_union_hor!$X$97</definedName>
    <definedName name="checkPeriodRange_List06_6">et_union_hor!$Q$35</definedName>
    <definedName name="checkPeriodRange_List06_7">et_union_hor!$Q$35</definedName>
    <definedName name="checkPeriodRange_List06_8">et_union_hor!$Q$35</definedName>
    <definedName name="checkPeriodRange_List06_9">et_union_hor!$Q$35</definedName>
    <definedName name="chkGetUpdatesValue">Инструкция!$AA$100</definedName>
    <definedName name="chkNoUpdatesValue">Инструкция!$AA$102</definedName>
    <definedName name="code">Инструкция!$B$2</definedName>
    <definedName name="Component_comp">'Форма 1.11.2 | Т-гор.вода'!$O$23</definedName>
    <definedName name="connection_flag">Титульный!$F$36</definedName>
    <definedName name="CURRENT_DATE">TEHSHEET!$H$29</definedName>
    <definedName name="data_List13">'Форма 1.10'!$F$10:$H$14</definedName>
    <definedName name="DATA_URL">TEHSHEET!$H$32</definedName>
    <definedName name="dataType">Титульный!$F$14</definedName>
    <definedName name="dateCh">Титульный!$F$15</definedName>
    <definedName name="dateChPeriod">Титульный!$F$16</definedName>
    <definedName name="datePr">Титульный!$F$19</definedName>
    <definedName name="datePr_ch">Титульный!$F$24</definedName>
    <definedName name="default_val_4">et_union_hor!$M$151</definedName>
    <definedName name="default_val_5">'Форма 1.11.2 | Т-гор.вода'!$M$23</definedName>
    <definedName name="default_val_6">et_union_hor!$M$97</definedName>
    <definedName name="DESCRIPTION_TERRITORY">REESTR_DS!$B$2:$B$3</definedName>
    <definedName name="et_add_POST_5">et_union_hor!$M$99</definedName>
    <definedName name="et_Comm">et_union_hor!$4:$4</definedName>
    <definedName name="et_Component_comp">et_union_hor!$O$97</definedName>
    <definedName name="et_Component_comp_p">et_union_hor!$O$106</definedName>
    <definedName name="et_DS_range">et_union_hor!$AC$193</definedName>
    <definedName name="et_List00_00">et_union_hor!$221:$237</definedName>
    <definedName name="et_List00_01">et_union_hor!$221:$223</definedName>
    <definedName name="et_List00_02">et_union_hor!$225:$227</definedName>
    <definedName name="et_List00_03">et_union_hor!$229:$231</definedName>
    <definedName name="et_List00_04">et_union_hor!$233:$237</definedName>
    <definedName name="et_List01_0">et_union_hor!$246:$247</definedName>
    <definedName name="et_List01_1">et_union_hor!$251:$252</definedName>
    <definedName name="et_List01_2">et_union_hor!$256:$256</definedName>
    <definedName name="et_List02">et_union_hor!$9:$12</definedName>
    <definedName name="et_List02_1">et_union_hor!$9:$11</definedName>
    <definedName name="et_List02_1_wd">et_union_hor!$14:$16</definedName>
    <definedName name="et_List02_2">et_union_hor!$9:$10</definedName>
    <definedName name="et_List02_2_wd">et_union_hor!$14:$15</definedName>
    <definedName name="et_List02_3">et_union_hor!$9:$9</definedName>
    <definedName name="et_List02_3_wd">et_union_hor!$14:$14</definedName>
    <definedName name="et_List02_4">et_union_hor!$9:$9</definedName>
    <definedName name="et_List02_4_wd">et_union_hor!$14:$14</definedName>
    <definedName name="et_List02_changeColor_1">et_union_hor!$J$9:$J$11</definedName>
    <definedName name="et_List02_changeColor_1_wd">et_union_hor!$J$14:$J$16</definedName>
    <definedName name="et_List02_changeColor_2">et_union_hor!$N$9:$N$10</definedName>
    <definedName name="et_List02_changeColor_2_wd">et_union_hor!$N$14:$N$15</definedName>
    <definedName name="et_List02_changeColor_3">et_union_hor!$R$9</definedName>
    <definedName name="et_List02_changeColor_3_wd">et_union_hor!$R$14</definedName>
    <definedName name="et_List02_wd">et_union_hor!$14:$17</definedName>
    <definedName name="et_List03">et_union_hor!$241:$241</definedName>
    <definedName name="et_List05_1">et_union_hor!$291:$291</definedName>
    <definedName name="et_List05_10_FormulaVD">'Форма 1.0.1 | Т-подкл'!$H$9</definedName>
    <definedName name="et_List05_11_FormulaVD">'Форма 1.0.1 | Форма 1.10'!$H$9</definedName>
    <definedName name="et_List05_2">et_union_hor!$290:$292</definedName>
    <definedName name="et_List05_2_FormulaVD">'Форма 1.0.1 | Т-транс'!$H$9</definedName>
    <definedName name="et_List05_3">et_union_hor!$288:$293</definedName>
    <definedName name="et_List05_4">et_union_hor!$286:$294</definedName>
    <definedName name="et_List05_5_FormulaVD">'Форма 1.0.1 | Т-гор.вода'!$H$9</definedName>
    <definedName name="et_List05_9_FormulaVD">'Форма 1.0.1 | Т-подкл(инд)'!$H$9</definedName>
    <definedName name="et_List05_FormulaVD">et_union_hor!$H$287</definedName>
    <definedName name="et_List06">et_union_hor!$209:$209</definedName>
    <definedName name="et_List06_1">et_union_hor!$30:$40</definedName>
    <definedName name="et_List06_1_1">et_union_hor!$34:$34</definedName>
    <definedName name="et_List06_1_2">et_union_hor!$33:$36</definedName>
    <definedName name="et_List06_1_3">et_union_hor!$32:$37</definedName>
    <definedName name="et_List06_1_4">et_union_hor!$32:$37</definedName>
    <definedName name="et_List06_1_5">et_union_hor!$31:$38</definedName>
    <definedName name="et_List06_1_6">et_union_hor!$30:$39</definedName>
    <definedName name="et_List06_1_7">et_union_hor!$29:$40</definedName>
    <definedName name="et_List06_1_MC">et_union_hor!$M$29:$M$40</definedName>
    <definedName name="et_List06_1_MC2">et_union_hor!$M$29:$M$35</definedName>
    <definedName name="et_List06_1_MC3">et_union_hor!$O$29:$V$33</definedName>
    <definedName name="et_List06_1_Period">et_union_hor!$O$29:$U$41</definedName>
    <definedName name="et_List06_10_1">et_union_hor!$181:$185</definedName>
    <definedName name="et_List06_10_1_K">et_union_hor!$Q$197:$AB$200</definedName>
    <definedName name="et_List06_10_2">et_union_hor!$181:$184</definedName>
    <definedName name="et_List06_10_3">et_union_hor!$181:$183</definedName>
    <definedName name="et_List06_10_4">et_union_hor!$181:$182</definedName>
    <definedName name="et_List06_10_5">et_union_hor!$180:$186</definedName>
    <definedName name="et_List06_10_6">et_union_hor!$179:$187</definedName>
    <definedName name="et_List06_10_7">et_union_hor!$178:$188</definedName>
    <definedName name="et_List06_10_8">et_union_hor!$181:$181</definedName>
    <definedName name="et_List06_10_MC">et_union_hor!$M$178:$M$187</definedName>
    <definedName name="et_List06_10_MC2">et_union_hor!$M$178:$M$181</definedName>
    <definedName name="et_List06_10_MC3">et_union_hor!$N$178:$AK$180</definedName>
    <definedName name="et_List06_10_MC4">et_union_hor!$AB$181:$AJ$182</definedName>
    <definedName name="et_List06_10_Period">et_union_hor!$AC$178:$AJ$187</definedName>
    <definedName name="et_List06_2">et_union_hor!$46:$56</definedName>
    <definedName name="et_List06_2_1">et_union_hor!$50:$50</definedName>
    <definedName name="et_List06_2_2">et_union_hor!$49:$52</definedName>
    <definedName name="et_List06_2_3">et_union_hor!$48:$53</definedName>
    <definedName name="et_List06_2_4">et_union_hor!$48:$53</definedName>
    <definedName name="et_List06_2_5">et_union_hor!$47:$54</definedName>
    <definedName name="et_List06_2_6">et_union_hor!$46:$55</definedName>
    <definedName name="et_List06_2_7">et_union_hor!$45:$56</definedName>
    <definedName name="et_List06_2_MC">et_union_hor!$M$45:$M$56</definedName>
    <definedName name="et_List06_2_MC2">et_union_hor!$M$45:$M$51</definedName>
    <definedName name="et_List06_2_MC3">et_union_hor!$O$45:$V$49</definedName>
    <definedName name="et_List06_2_Period">et_union_hor!$O$45:$U$56</definedName>
    <definedName name="et_List06_3">et_union_hor!$62:$72</definedName>
    <definedName name="et_List06_3_1">et_union_hor!$66:$66</definedName>
    <definedName name="et_List06_3_2">et_union_hor!$65:$68</definedName>
    <definedName name="et_List06_3_3">et_union_hor!$64:$69</definedName>
    <definedName name="et_List06_3_4">et_union_hor!$64:$69</definedName>
    <definedName name="et_List06_3_5">et_union_hor!$63:$70</definedName>
    <definedName name="et_List06_3_6">et_union_hor!$62:$71</definedName>
    <definedName name="et_List06_3_7">et_union_hor!$61:$72</definedName>
    <definedName name="et_List06_3_MC">et_union_hor!$M$61:$M$72</definedName>
    <definedName name="et_List06_3_MC2">et_union_hor!$M$61:$M$67</definedName>
    <definedName name="et_List06_3_MC3">et_union_hor!$O$61:$V$65</definedName>
    <definedName name="et_List06_3_Period">et_union_hor!$O$61:$U$72</definedName>
    <definedName name="et_List06_4">et_union_hor!$78:$88</definedName>
    <definedName name="et_List06_4_1">et_union_hor!$82:$82</definedName>
    <definedName name="et_List06_4_2">et_union_hor!$81:$84</definedName>
    <definedName name="et_List06_4_3">et_union_hor!$80:$85</definedName>
    <definedName name="et_List06_4_4">et_union_hor!$80:$85</definedName>
    <definedName name="et_List06_4_5">et_union_hor!$79:$86</definedName>
    <definedName name="et_List06_4_6">et_union_hor!$78:$87</definedName>
    <definedName name="et_List06_4_7">et_union_hor!$77:$88</definedName>
    <definedName name="et_List06_4_MC">et_union_hor!$M$77:$M$88</definedName>
    <definedName name="et_List06_4_MC2">et_union_hor!$M$77:$M$83</definedName>
    <definedName name="et_List06_4_MC3">et_union_hor!$O$77:$V$81</definedName>
    <definedName name="et_List06_4_Period">et_union_hor!$O$77:$U$88</definedName>
    <definedName name="et_List06_5">et_union_hor!$93:$106</definedName>
    <definedName name="et_List06_5_0_first">et_union_hor!$106:$106</definedName>
    <definedName name="et_List06_5_1">et_union_hor!$97:$99</definedName>
    <definedName name="et_List06_5_1_changeColor">et_union_hor!$O$97:$Z$99</definedName>
    <definedName name="et_List06_5_2">et_union_hor!$96:$100</definedName>
    <definedName name="et_List06_5_3">et_union_hor!$95:$101</definedName>
    <definedName name="et_List06_5_4">et_union_hor!$95:$102</definedName>
    <definedName name="et_List06_5_5">et_union_hor!$94:$102</definedName>
    <definedName name="et_List06_5_6">et_union_hor!$93:$103</definedName>
    <definedName name="et_List06_5_7">et_union_hor!$92:$104</definedName>
    <definedName name="et_List06_5_MC">et_union_hor!$M$92:$M$105</definedName>
    <definedName name="et_List06_5_MC2">et_union_hor!$M$92:$M$99</definedName>
    <definedName name="et_List06_5_MC3">et_union_hor!$O$92:$AQ$96</definedName>
    <definedName name="et_List06_5_Period">et_union_hor!$O$92:$AB$106</definedName>
    <definedName name="et_List06_6">et_union_hor!$112:$124</definedName>
    <definedName name="et_List06_6_1">et_union_hor!$117:$117</definedName>
    <definedName name="et_List06_6_2">et_union_hor!$116:$119</definedName>
    <definedName name="et_List06_6_3">et_union_hor!$115:$120</definedName>
    <definedName name="et_List06_6_4">et_union_hor!$114:$121</definedName>
    <definedName name="et_List06_6_5">et_union_hor!$113:$122</definedName>
    <definedName name="et_List06_6_6">et_union_hor!$112:$123</definedName>
    <definedName name="et_List06_6_7">et_union_hor!$111:$124</definedName>
    <definedName name="et_List06_6_MC">et_union_hor!$M$111:$M$124</definedName>
    <definedName name="et_List06_6_MC2">et_union_hor!$M$111:$M$118</definedName>
    <definedName name="et_List06_6_MC3">et_union_hor!$O$111:$V$116</definedName>
    <definedName name="et_List06_6_Period">et_union_hor!$O$111:$U$124</definedName>
    <definedName name="et_List06_7">et_union_hor!$129:$141</definedName>
    <definedName name="et_List06_7_1">et_union_hor!$134:$134</definedName>
    <definedName name="et_List06_7_2">et_union_hor!$133:$136</definedName>
    <definedName name="et_List06_7_3">et_union_hor!$132:$137</definedName>
    <definedName name="et_List06_7_4">et_union_hor!$131:$138</definedName>
    <definedName name="et_List06_7_5">et_union_hor!$130:$139</definedName>
    <definedName name="et_List06_7_6">et_union_hor!$129:$140</definedName>
    <definedName name="et_List06_7_7">et_union_hor!$128:$141</definedName>
    <definedName name="et_List06_7_MC">et_union_hor!$M$128:$M$141</definedName>
    <definedName name="et_List06_7_MC2">et_union_hor!$M$128:$M$135</definedName>
    <definedName name="et_List06_7_MC3">et_union_hor!$O$128:$V$133</definedName>
    <definedName name="et_List06_7_Period">et_union_hor!$O$128:$U$141</definedName>
    <definedName name="et_List06_8">et_union_hor!$146:$158</definedName>
    <definedName name="et_List06_8_1">et_union_hor!$151:$151</definedName>
    <definedName name="et_List06_8_2">et_union_hor!$150:$153</definedName>
    <definedName name="et_List06_8_3">et_union_hor!$149:$154</definedName>
    <definedName name="et_List06_8_4">et_union_hor!$148:$155</definedName>
    <definedName name="et_List06_8_5">et_union_hor!$147:$156</definedName>
    <definedName name="et_List06_8_6">et_union_hor!$146:$157</definedName>
    <definedName name="et_List06_8_7">et_union_hor!$145:$158</definedName>
    <definedName name="et_List06_8_MC">et_union_hor!$M$145:$M$158</definedName>
    <definedName name="et_List06_8_MC2">et_union_hor!$M$145:$M$152</definedName>
    <definedName name="et_List06_8_MC3">et_union_hor!$O$145:$V$150</definedName>
    <definedName name="et_List06_8_Period">et_union_hor!$O$145:$U$158</definedName>
    <definedName name="et_List06_9_1">et_union_hor!$166:$170</definedName>
    <definedName name="et_List06_9_2">et_union_hor!$166:$169</definedName>
    <definedName name="et_List06_9_3">et_union_hor!$166:$168</definedName>
    <definedName name="et_List06_9_4">et_union_hor!$166:$167</definedName>
    <definedName name="et_List06_9_5">et_union_hor!$165:$171</definedName>
    <definedName name="et_List06_9_6">et_union_hor!$164:$172</definedName>
    <definedName name="et_List06_9_7">et_union_hor!$163:$173</definedName>
    <definedName name="et_List06_9_8">et_union_hor!$166:$166</definedName>
    <definedName name="et_List06_9_MC">et_union_hor!$M$163:$M$174</definedName>
    <definedName name="et_List06_9_MC2">et_union_hor!$M$163:$M$170</definedName>
    <definedName name="et_List06_9_MC3">et_union_hor!$N$163:$AL$165</definedName>
    <definedName name="et_List06_9_MC4">et_union_hor!$AC$166:$AK$167</definedName>
    <definedName name="et_List06_9_Period">et_union_hor!$AD$163:$AK$174</definedName>
    <definedName name="et_List07">et_union_hor!$205:$205</definedName>
    <definedName name="et_List08">et_union_hor!$217:$217</definedName>
    <definedName name="et_List11_1">et_union_hor!$261:$261</definedName>
    <definedName name="et_List12_1">et_union_hor!$266:$266</definedName>
    <definedName name="et_List12_2">et_union_hor!$271:$271</definedName>
    <definedName name="et_List12_3">et_union_hor!$276:$276</definedName>
    <definedName name="et_List12_4">et_union_hor!$281:$281</definedName>
    <definedName name="et_List13_1">et_union_hor!$304:$304</definedName>
    <definedName name="et_List14_1_1">et_union_hor!$309:$310</definedName>
    <definedName name="et_List14_1_2">et_union_hor!$321:$321</definedName>
    <definedName name="et_List14_1_3">et_union_hor!$326:$326</definedName>
    <definedName name="et_List14_1_4">et_union_hor!$315:$316</definedName>
    <definedName name="et_OneRates_1">et_union_hor!$O$34</definedName>
    <definedName name="et_OneRates_2">et_union_hor!$O$50</definedName>
    <definedName name="et_OneRates_3">et_union_hor!$O$66</definedName>
    <definedName name="et_OneRates_4">et_union_hor!$O$82</definedName>
    <definedName name="et_OneRates_5">et_union_hor!$P$97:$R$97</definedName>
    <definedName name="et_OneRates_6">et_union_hor!$O$117</definedName>
    <definedName name="et_OneRates_7">et_union_hor!$O$134</definedName>
    <definedName name="et_pIns_List06_1_Period">et_union_hor!$V$29:$V$41</definedName>
    <definedName name="et_pIns_List06_10_Period">et_union_hor!$AK$178:$AK$187</definedName>
    <definedName name="et_pIns_List06_2_Period">et_union_hor!$V$45:$V$56</definedName>
    <definedName name="et_pIns_List06_3_Period">et_union_hor!$V$61:$V$72</definedName>
    <definedName name="et_pIns_List06_4_Period">et_union_hor!$V$77:$V$88</definedName>
    <definedName name="et_pIns_List06_5_Period">et_union_hor!$AQ$92:$AQ$106</definedName>
    <definedName name="et_pIns_List06_6_Period">et_union_hor!$V$111:$V$124</definedName>
    <definedName name="et_pIns_List06_7_Period">et_union_hor!$V$128:$V$141</definedName>
    <definedName name="et_pIns_List06_8_Period">et_union_hor!$V$145:$V$158</definedName>
    <definedName name="et_pIns_List06_9_Period">et_union_hor!$AL$163:$AL$174</definedName>
    <definedName name="et_PN_range">et_union_hor!$Q$193</definedName>
    <definedName name="et_TN_range">et_union_hor!$U$193</definedName>
    <definedName name="et_TS_range">et_union_hor!$Y$193</definedName>
    <definedName name="et_TwoRates_1">et_union_hor!$P$34:$Q$34</definedName>
    <definedName name="et_TwoRates_2">et_union_hor!$P$50:$Q$50</definedName>
    <definedName name="et_TwoRates_3">et_union_hor!$P$66:$Q$66</definedName>
    <definedName name="et_TwoRates_4">et_union_hor!$P$82:$Q$82</definedName>
    <definedName name="et_TwoRates_5">et_union_hor!$S$97:$W$97</definedName>
    <definedName name="et_TwoRates_6">et_union_hor!$P$117:$Q$117</definedName>
    <definedName name="et_TwoRates_7">et_union_hor!$P$134:$Q$134</definedName>
    <definedName name="fil">Титульный!$F$30</definedName>
    <definedName name="fil_flag">Титульный!$F$28</definedName>
    <definedName name="FirstLine">Инструкция!$A$6</definedName>
    <definedName name="flag_publication">Титульный!$F$9</definedName>
    <definedName name="flagMO">'Перечень тарифов'!$K$20:$K$25</definedName>
    <definedName name="flagST">'Перечень тарифов'!$O$20:$O$25</definedName>
    <definedName name="flagTwoTariff">'Перечень тарифов'!$G$20:$G$25</definedName>
    <definedName name="flagUsedTer_List01">Территории!$P$11:$P$15</definedName>
    <definedName name="group_rates">'Перечень тарифов'!$E$20:$E$25</definedName>
    <definedName name="header_10">'Форма 1.11.3 | Т-подкл'!$L$5</definedName>
    <definedName name="header_2">'Форма 1.11.2 | Т-транс'!$L$5</definedName>
    <definedName name="header_5">'Форма 1.11.2 | Т-гор.вода'!$L$5</definedName>
    <definedName name="header_9">'Форма 1.11.3 | Т-подкл(инд)'!$L$5:$AJ$5</definedName>
    <definedName name="hlApr">'Перечень тарифов'!$G$10</definedName>
    <definedName name="id_rates">'Перечень тарифов'!$A$20:$A$25</definedName>
    <definedName name="IDtariff_List05_10">'Форма 1.0.1 | Т-подкл'!$A$1</definedName>
    <definedName name="IDtariff_List05_11">'Форма 1.0.1 | Форма 1.10'!$A$1</definedName>
    <definedName name="IDtariff_List05_2">'Форма 1.0.1 | Т-транс'!$A$1</definedName>
    <definedName name="IDtariff_List05_5">'Форма 1.0.1 | Т-гор.вода'!$A$1</definedName>
    <definedName name="IDtariff_List05_9">'Форма 1.0.1 | Т-подкл(инд)'!$A$1</definedName>
    <definedName name="Info_Diff">modInfo!$B$28</definedName>
    <definedName name="Info_Diff1">modInfo!$B$30</definedName>
    <definedName name="Info_FilFlag">modInfo!$B$1</definedName>
    <definedName name="Info_ForMOInListMO">modInfo!$B$18</definedName>
    <definedName name="Info_ForMRInListMO">modInfo!$B$17</definedName>
    <definedName name="Info_ForSKIInListMO">modInfo!$B$19</definedName>
    <definedName name="Info_ForSKINumberInListMO">modInfo!$B$20</definedName>
    <definedName name="Info_NoteStandarts">modInfo!$B$22</definedName>
    <definedName name="Info_NoUpdates">modInfo!$B$36</definedName>
    <definedName name="Info_PeriodInTitle">modInfo!$B$4</definedName>
    <definedName name="Info_PrDiff">modInfo!$B$29</definedName>
    <definedName name="Info_PublicationNotDisclosed">modInfo!$B$15</definedName>
    <definedName name="Info_PublicationPdf">modInfo!$B$14</definedName>
    <definedName name="Info_PublicationWeb">modInfo!$B$13</definedName>
    <definedName name="Info_T_Podkl">modInfo!$B$24</definedName>
    <definedName name="Info_TarName">modInfo!$B$27</definedName>
    <definedName name="Info_TerExcludeHelp_1">modInfo!$B$33</definedName>
    <definedName name="Info_TerExcludeHelp_2">modInfo!$B$34</definedName>
    <definedName name="Info_TitleFil">modInfo!$B$11</definedName>
    <definedName name="Info_TitleFlagCrossSubsidization">modInfo!$B$8</definedName>
    <definedName name="Info_TitleFlagIstPubl">modInfo!$B$9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fo_TitleType">modInfo!$B$10</definedName>
    <definedName name="inn">Титульный!$F$31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Инструкция!$E$70</definedName>
    <definedName name="instr_hyp3">Инструкция!$H$81</definedName>
    <definedName name="isComponent">'Перечень тарифов'!$G$12</definedName>
    <definedName name="isDiff">'Перечень тарифов'!$G$16</definedName>
    <definedName name="isSellers">'Перечень тарифов'!$G$11</definedName>
    <definedName name="IstPub">Титульный!$F$21</definedName>
    <definedName name="IstPub_ch">Титульный!$F$26</definedName>
    <definedName name="kind_group_rates">TEHSHEET!$X$2:$X$11</definedName>
    <definedName name="kind_group_rates_load">TEHSHEET!$AP$2:$AP$5</definedName>
    <definedName name="kind_group_rates_load_filter">TEHSHEET!$AQ$2:$AQ$4</definedName>
    <definedName name="kind_of_activity">REESTR_VED!$B$2:$B$4</definedName>
    <definedName name="kind_of_activity_WARM">TEHSHEET!$N$2:$N$8</definedName>
    <definedName name="kind_of_cons">TEHSHEET!$R$2:$R$6</definedName>
    <definedName name="kind_of_control_method">TEHSHEET!$K$2:$K$5</definedName>
    <definedName name="kind_of_control_method_filter">TEHSHEET!$L$2:$L$5</definedName>
    <definedName name="kind_of_data_type">TEHSHEET!$P$2:$P$3</definedName>
    <definedName name="kind_of_diameters">TEHSHEET!$T$2:$T$6</definedName>
    <definedName name="kind_of_diameters2">TEHSHEET!$AU$2:$AU$8</definedName>
    <definedName name="kind_of_diff">TEHSHEET!$AS$2:$AS$4</definedName>
    <definedName name="kind_of_forms">TEHSHEET!$AZ$2:$AZ$6</definedName>
    <definedName name="kind_of_fuel">TEHSHEET!$AK$2:$AK$9</definedName>
    <definedName name="kind_of_heat_transfer">TEHSHEET!$O$2:$O$13</definedName>
    <definedName name="kind_of_heat_transfer2">TEHSHEET!$AH$2:$AH$7</definedName>
    <definedName name="kind_of_heat_transfer3">TEHSHEET!$AI$2:$AI$3</definedName>
    <definedName name="kind_of_load">TEHSHEET!$U$2:$U$7</definedName>
    <definedName name="kind_of_load2">TEHSHEET!$U$2:$U$4</definedName>
    <definedName name="kind_of_load3">TEHSHEET!$AF$2:$AF$5</definedName>
    <definedName name="kind_of_load4">TEHSHEET!$U$2:$U$5</definedName>
    <definedName name="kind_of_nameforms">TEHSHEET!$BA$2:$BA$6</definedName>
    <definedName name="kind_of_NDS">TEHSHEET!$H$2:$H$4</definedName>
    <definedName name="kind_of_NDS_tariff">TEHSHEET!$H$7:$H$8</definedName>
    <definedName name="kind_of_NDS_tariff_people">TEHSHEET!$H$13:$H$14</definedName>
    <definedName name="kind_of_nets">TEHSHEET!$S$2:$S$4</definedName>
    <definedName name="kind_of_publication">TEHSHEET!$G$2:$G$3</definedName>
    <definedName name="kind_of_scheme_in">TEHSHEET!$Q$2:$Q$5</definedName>
    <definedName name="kind_of_scheme_in2">TEHSHEET!$Q$3:$Q$5</definedName>
    <definedName name="kind_of_tariff_unit">TEHSHEET!$J$7:$J$8</definedName>
    <definedName name="kind_of_unit">TEHSHEET!$J$2:$J$4</definedName>
    <definedName name="kind_of_zak">TEHSHEET!$AM$2:$AM$7</definedName>
    <definedName name="kpp">Титульный!$F$32</definedName>
    <definedName name="LINK_RANGE">REESTR_LINK!$B$2:$B$3</definedName>
    <definedName name="List_H">TEHSHEET!$AW$2:$AW$25</definedName>
    <definedName name="List_M">TEHSHEET!$AX$2:$AX$61</definedName>
    <definedName name="LIST_MR_MO_OKTMO">REESTR_MO!$A$2:$D$957</definedName>
    <definedName name="List01_CheckC">Территории!$D$11:$L$15</definedName>
    <definedName name="List01_NameCol">Территории!$K$1:$M$1</definedName>
    <definedName name="List01_REESTR_MO">Территории!$H$11:$L$15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6_10_DP">'Форма 1.11.3 | Т-подкл'!$12:$12</definedName>
    <definedName name="List06_10_flagDS">'Форма 1.11.3 | Т-подкл'!$Y$18:$Y$30</definedName>
    <definedName name="List06_10_flagTN">'Форма 1.11.3 | Т-подкл'!$Q$18:$T$30</definedName>
    <definedName name="List06_10_flagTS">'Форма 1.11.3 | Т-подкл'!$U$18:$X$30</definedName>
    <definedName name="List06_10_MC2">'Форма 1.11.3 | Т-подкл'!$AK$19:$AK$30</definedName>
    <definedName name="List06_10_note">'Форма 1.11.3 | Т-подкл'!$AL$19:$AL$30</definedName>
    <definedName name="List06_10_Period">'Форма 1.11.3 | Т-подкл'!$AC$19:$AJ$30</definedName>
    <definedName name="List06_10_pl">'Форма 1.11.3 | Т-подкл'!$11:$11</definedName>
    <definedName name="List06_10_region">'Форма 1.11.3 | Т-подкл'!$Q$22:$AB$24</definedName>
    <definedName name="List06_2_DP">'Форма 1.11.2 | Т-транс'!$11:$11</definedName>
    <definedName name="List06_2_MC">'Форма 1.11.2 | Т-транс'!$O$18:$O$30</definedName>
    <definedName name="List06_2_MC2">'Форма 1.11.2 | Т-транс'!$V$18:$V$30</definedName>
    <definedName name="List06_2_note">'Форма 1.11.2 | Т-транс'!$W$18:$W$30</definedName>
    <definedName name="List06_2_Period">'Форма 1.11.2 | Т-транс'!$O$18:$U$30</definedName>
    <definedName name="List06_5_1_changeColor">'Форма 1.11.2 | Т-гор.вода'!$O$23:$AB$25</definedName>
    <definedName name="List06_5_DP">'Форма 1.11.2 | Т-гор.вода'!$11:$11</definedName>
    <definedName name="List06_5_MC">'[1]Т-гор'!$O$18:$O$32</definedName>
    <definedName name="List06_5_MC2">'Форма 1.11.2 | Т-гор.вода'!$AQ$18:$AQ$28</definedName>
    <definedName name="List06_5_note">'Форма 1.11.2 | Т-гор.вода'!$AR$18:$AR$28</definedName>
    <definedName name="List06_5_Period">'Форма 1.11.2 | Т-гор.вода'!$O$18:$AB$28</definedName>
    <definedName name="List06_9_DP">'Форма 1.11.3 | Т-подкл(инд)'!$12:$12</definedName>
    <definedName name="List06_9_flagDS">'Форма 1.11.3 | Т-подкл(инд)'!$Z$18:$Z$30</definedName>
    <definedName name="List06_9_flagPN">'Форма 1.11.3 | Т-подкл(инд)'!$N$18:$N$30</definedName>
    <definedName name="List06_9_flagTN">'Форма 1.11.3 | Т-подкл(инд)'!$R$18:$U$30</definedName>
    <definedName name="List06_9_flagTS">'Форма 1.11.3 | Т-подкл(инд)'!$V$18:$Y$30</definedName>
    <definedName name="List06_9_MC2">'Форма 1.11.3 | Т-подкл(инд)'!$AL$19:$AL$30</definedName>
    <definedName name="List06_9_note">'Форма 1.11.3 | Т-подкл(инд)'!$AM$19:$AM$30</definedName>
    <definedName name="List06_9_Period">'Форма 1.11.3 | Т-подкл(инд)'!$AD$19:$AK$30</definedName>
    <definedName name="List06_9_pl">'Форма 1.11.3 | Т-подкл(инд)'!$11:$11</definedName>
    <definedName name="List06_9_region">'Форма 1.11.3 | Т-подкл(инд)'!$R$22:$AC$25</definedName>
    <definedName name="List13_GroundMaterials_1">'Форма 1.10'!$G$10:$G$14</definedName>
    <definedName name="List13_note">'Форма 1.10'!$H$10:$H$14</definedName>
    <definedName name="List14_1_Date">'Форма 1.11.1'!$H$17:$I$18</definedName>
    <definedName name="List14_1_Date_1">'Форма 1.11.1'!$H$22:$I$32</definedName>
    <definedName name="List14_1_DPR">'Форма 1.11.1'!$K$20</definedName>
    <definedName name="List14_1_flagIPR">'Форма 1.11.1'!$J$15</definedName>
    <definedName name="List14_1_GroundMaterials_1">'Форма 1.11.1'!$K$15:$K$32</definedName>
    <definedName name="List14_1_hypIPR">'Форма 1.11.1'!$K$15</definedName>
    <definedName name="List14_1_method">'Форма 1.11.1'!$J$17:$J$18</definedName>
    <definedName name="List14_1_note">'Форма 1.11.1'!$L$14:$L$32</definedName>
    <definedName name="ListForms">modSheetMain!$A:$A</definedName>
    <definedName name="logical">TEHSHEET!$D$2:$D$3</definedName>
    <definedName name="mo_List01">Территории!$K$11:$K$15</definedName>
    <definedName name="MODesc">'Перечень тарифов'!$N$20:$N$25</definedName>
    <definedName name="MONTH">TEHSHEET!$E$2:$E$13</definedName>
    <definedName name="mr_List01">Территории!$H$11:$H$15</definedName>
    <definedName name="mrCopy_List01">Территории!$M$11:$M$15</definedName>
    <definedName name="mrmoCopy_List01">Территории!$R$11:$R$15</definedName>
    <definedName name="nalog">Титульный!$F$34</definedName>
    <definedName name="name_rates">'Перечень тарифов'!$J$20:$J$25</definedName>
    <definedName name="name_rates_4">TEHSHEET!$AA$2:$AA$5</definedName>
    <definedName name="name_rates_4_filter">TEHSHEET!$AB$2:$AB$5</definedName>
    <definedName name="name_rates_8">TEHSHEET!$AC$2:$AC$4</definedName>
    <definedName name="name_rates_8_filter">TEHSHEET!$AD$2:$AD$4</definedName>
    <definedName name="nameApr">'Перечень тарифов'!$G$7</definedName>
    <definedName name="NameOrPr">Титульный!$F$18</definedName>
    <definedName name="NameOrPr_ch">Титульный!$F$23</definedName>
    <definedName name="numberPr">Титульный!$F$20</definedName>
    <definedName name="numberPr_ch">Титульный!$F$25</definedName>
    <definedName name="OneRates_2">'Форма 1.11.2 | Т-транс'!$O$23</definedName>
    <definedName name="OneRates_5">'Форма 1.11.2 | Т-гор.вода'!$P$23:$R$23</definedName>
    <definedName name="OneRates_5_comp">'Форма 1.11.2 | Т-гор.вода'!$Q$23:$R$23</definedName>
    <definedName name="org">Титульный!$F$29</definedName>
    <definedName name="Org_Address">Титульный!$F$38:$F$38</definedName>
    <definedName name="ORG_END_DATE">TEHSHEET!$F$29</definedName>
    <definedName name="Org_main">Титульный!$F$39</definedName>
    <definedName name="ORG_START_DATE">TEHSHEET!$E$29</definedName>
    <definedName name="otv_lico_name">Титульный!$F$41:$F$44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Cng_List13_1">'Форма 1.10'!$E$13:$E$14</definedName>
    <definedName name="pDel_Comm">Комментарии!$C$11:$C$12</definedName>
    <definedName name="pDel_List01_0">Территории!$C$11:$C$15</definedName>
    <definedName name="pDel_List01_1">Территории!$F$11:$F$15</definedName>
    <definedName name="pDel_List01_2">Территории!$I$11:$I$15</definedName>
    <definedName name="pDel_List02">'Перечень тарифов'!$C$20:$C$25</definedName>
    <definedName name="pDel_List02_1">'Перечень тарифов'!$H$20:$H$25</definedName>
    <definedName name="pDel_List02_2">'Перечень тарифов'!$L$20:$L$25</definedName>
    <definedName name="pDel_List02_3">'Перечень тарифов'!$P$20:$P$25</definedName>
    <definedName name="pDel_List03">'Форма 1.0.2'!$C$12:$C$13</definedName>
    <definedName name="pDel_List06_10_3">'Форма 1.11.3 | Т-подкл'!$R$19:$R$30</definedName>
    <definedName name="pDel_List06_10_4">'Форма 1.11.3 | Т-подкл'!$V$19:$V$30</definedName>
    <definedName name="pDel_List06_10_5">'Форма 1.11.3 | Т-подкл'!$Z$19:$Z$30</definedName>
    <definedName name="pDel_List06_10_6">'Форма 1.11.3 | Т-подкл'!$K$19:$K$30</definedName>
    <definedName name="pDel_List06_10_7">'Форма 1.11.3 | Т-подкл'!$N$18:$N$30</definedName>
    <definedName name="pDel_List06_2_1">'Форма 1.11.2 | Т-транс'!$I$18:$K$30</definedName>
    <definedName name="pDel_List06_5_2">'Форма 1.11.2 | Т-гор.вода'!$H$18:$K$28</definedName>
    <definedName name="pDel_List06_9_3">'Форма 1.11.3 | Т-подкл(инд)'!$S$19:$S$30</definedName>
    <definedName name="pDel_List06_9_4">'Форма 1.11.3 | Т-подкл(инд)'!$W$19:$W$30</definedName>
    <definedName name="pDel_List06_9_5">'Форма 1.11.3 | Т-подкл(инд)'!$AA$19:$AA$30</definedName>
    <definedName name="pDel_List06_9_6">'Форма 1.11.3 | Т-подкл(инд)'!$K$19:$K$30</definedName>
    <definedName name="pDel_List06_9_7">'Форма 1.11.3 | Т-подкл(инд)'!$O$18:$O$30</definedName>
    <definedName name="pDel_List07">'Сведения об изменении'!$C$11:$C$13</definedName>
    <definedName name="pDel_List13_1">'Форма 1.10'!$C$13:$C$14</definedName>
    <definedName name="pDel_List14_1_1">'Форма 1.11.1'!$C$17:$C$18</definedName>
    <definedName name="pDel_List14_1_1_2">'Форма 1.11.1'!$G$17:$G$18</definedName>
    <definedName name="pDel_List14_1_2">'Форма 1.11.1'!$C$22:$C$23</definedName>
    <definedName name="pDel_List14_1_2_2">'Форма 1.11.1'!$G$22:$G$23</definedName>
    <definedName name="pDel_List14_1_3">'Форма 1.11.1'!$C$25:$C$26</definedName>
    <definedName name="pDel_List14_1_3_2">'Форма 1.11.1'!$G$25:$G$26</definedName>
    <definedName name="pDel_List14_1_4">'Форма 1.11.1'!$C$28:$C$29</definedName>
    <definedName name="pDel_List14_1_4_2">'Форма 1.11.1'!$G$28:$G$29</definedName>
    <definedName name="pDel_List14_1_5">'Форма 1.11.1'!$C$31:$C$32</definedName>
    <definedName name="pDel_List14_1_5_2">'Форма 1.11.1'!$G$31:$G$32</definedName>
    <definedName name="periodEnd">Титульный!$F$12</definedName>
    <definedName name="periodStart">Титульный!$F$11</definedName>
    <definedName name="pIns_Comm">Комментарии!$E$12</definedName>
    <definedName name="pIns_List01_0">Территории!$E$15</definedName>
    <definedName name="pIns_List02">'Перечень тарифов'!$E$25</definedName>
    <definedName name="pIns_List03">'Форма 1.0.2'!$E$13</definedName>
    <definedName name="pIns_List06_10_Period">'Форма 1.11.3 | Т-подкл'!$AK$15:$AK$30</definedName>
    <definedName name="pIns_List06_2_Period">'Форма 1.11.2 | Т-транс'!$V$14:$V$30</definedName>
    <definedName name="pIns_List06_5_Period">'Форма 1.11.2 | Т-гор.вода'!$AQ$18:$AQ$28</definedName>
    <definedName name="pIns_List06_9_Period">'Форма 1.11.3 | Т-подкл(инд)'!$AL$19:$AL$30</definedName>
    <definedName name="pIns_List07">'Сведения об изменении'!$E$13</definedName>
    <definedName name="pIns_List13_1">'Форма 1.10'!$E$14</definedName>
    <definedName name="PROT_22">P3_PROT_22,P4_PROT_22,P5_PROT_22</definedName>
    <definedName name="pVDel_List06_10">'Форма 1.11.3 | Т-подкл'!$13:$13</definedName>
    <definedName name="pVDel_List06_2">'Форма 1.11.2 | Т-транс'!$12:$12</definedName>
    <definedName name="pVDel_List06_5">'Форма 1.11.2 | Т-гор.вода'!$12:$12</definedName>
    <definedName name="pVDel_List06_9">'Форма 1.11.3 | Т-подкл(инд)'!$13:$13</definedName>
    <definedName name="QUARTER">TEHSHEET!$F$2:$F$5</definedName>
    <definedName name="REESTR_LINK_RANGE">REESTR_LINK!$A$2:$C$3</definedName>
    <definedName name="REESTR_ORG_RANGE">REESTR_ORG!$A$2:$J$60</definedName>
    <definedName name="REESTR_VED_RANGE">REESTR_VED!$A$2:$B$4</definedName>
    <definedName name="REESTR_VT_RANGE">REESTR_VT!$A$2:$B$5</definedName>
    <definedName name="RegExc_clear_1">et_union_hor!$L$115:$W$115,et_union_hor!$L$121:$W$121</definedName>
    <definedName name="RegExc_Clear_2">et_union_hor!$L$132:$W$132,et_union_hor!$L$138:$W$138</definedName>
    <definedName name="REGION">TEHSHEET!$A$2:$A$87</definedName>
    <definedName name="region_name">Титульный!$F$7</definedName>
    <definedName name="RegulatoryPeriod">Титульный!$F$11:$F$12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tariffDesc">'Перечень тарифов'!$R$20:$R$25</definedName>
    <definedName name="TECH_ORG_ID">Титульный!$F$1</definedName>
    <definedName name="ter_List01">Территории!$E$11:$E$15</definedName>
    <definedName name="terCopy_List01">Территории!$Q$11:$Q$15</definedName>
    <definedName name="TitlePr_ch">Титульный!$F$22</definedName>
    <definedName name="TwoRates_2">'Форма 1.11.2 | Т-транс'!$P$23:$Q$23</definedName>
    <definedName name="TwoRates_5">'Форма 1.11.2 | Т-гор.вода'!$S$23:$W$23</definedName>
    <definedName name="TwoRates_5_comp">'Форма 1.11.2 | Т-гор.вода'!$U$23:$W$23</definedName>
    <definedName name="UpdStatus">Инструкция!$AA$1</definedName>
    <definedName name="VDET_END_DATE">TEHSHEET!$F$32</definedName>
    <definedName name="VDET_START_DATE">TEHSHEET!$E$32</definedName>
    <definedName name="version">Инструкция!$B$3</definedName>
    <definedName name="vid_teplnos_10">et_union_hor!$M$134</definedName>
    <definedName name="vid_teplnos_11">'Форма 1.11.2 | Т-гор.вода'!$M$23</definedName>
    <definedName name="vid_teplnos_12">et_union_hor!$M$82</definedName>
    <definedName name="vid_teplnos_2">'Форма 1.11.2 | Т-транс'!$M$23</definedName>
    <definedName name="vid_teplnos_6">et_union_hor!$M$34</definedName>
    <definedName name="vid_teplnos_7">et_union_hor!$M$50</definedName>
    <definedName name="vid_teplnos_8">et_union_hor!$M$66</definedName>
    <definedName name="vid_teplnos_9">et_union_hor!$M$117</definedName>
    <definedName name="VidTopl">'Перечень тарифов'!$G$13</definedName>
    <definedName name="VidTopl_2">'Форма 1.11.2 | Т-транс'!$M$8</definedName>
    <definedName name="warmNote">'Перечень тарифов'!$S$20:$S$25</definedName>
    <definedName name="year_list">TEHSHEET!$C$2:$C$6</definedName>
    <definedName name="year_list1">TEHSHEET!$B$2:$B$27</definedName>
  </definedNames>
  <calcPr calcId="162913"/>
</workbook>
</file>

<file path=xl/calcChain.xml><?xml version="1.0" encoding="utf-8"?>
<calcChain xmlns="http://schemas.openxmlformats.org/spreadsheetml/2006/main">
  <c r="M8" i="560" l="1"/>
  <c r="P8" i="560"/>
  <c r="M9" i="560"/>
  <c r="P9" i="560"/>
  <c r="N17" i="560"/>
  <c r="O17" i="560" s="1"/>
  <c r="P17" i="560" s="1"/>
  <c r="Q17" i="560" s="1"/>
  <c r="R17" i="560" s="1"/>
  <c r="S17" i="560" s="1"/>
  <c r="T17" i="560" s="1"/>
  <c r="U17" i="560" s="1"/>
  <c r="V17" i="560" s="1"/>
  <c r="W17" i="560" s="1"/>
  <c r="X17" i="560" s="1"/>
  <c r="Y17" i="560" s="1"/>
  <c r="Z17" i="560" s="1"/>
  <c r="AB17" i="560" s="1"/>
  <c r="AC17" i="560" s="1"/>
  <c r="AD17" i="560" s="1"/>
  <c r="AE17" i="560" s="1"/>
  <c r="AF17" i="560" s="1"/>
  <c r="AG17" i="560" s="1"/>
  <c r="AH17" i="560" s="1"/>
  <c r="AI17" i="560" s="1"/>
  <c r="AJ17" i="560" s="1"/>
  <c r="AK17" i="560" s="1"/>
  <c r="AL17" i="560" s="1"/>
  <c r="AM17" i="560" s="1"/>
  <c r="AN17" i="560" s="1"/>
  <c r="AP17" i="560" s="1"/>
  <c r="AQ17" i="560" s="1"/>
  <c r="AR17" i="560" s="1"/>
  <c r="L18" i="560"/>
  <c r="O18" i="560"/>
  <c r="L19" i="560"/>
  <c r="L20" i="560"/>
  <c r="L21" i="560"/>
  <c r="L22" i="560"/>
  <c r="AU23" i="560"/>
  <c r="AT22" i="560"/>
  <c r="L23" i="560"/>
  <c r="R24" i="560"/>
  <c r="AF24" i="560"/>
  <c r="AS23" i="560"/>
  <c r="A1" i="612"/>
  <c r="A2" i="612"/>
  <c r="A3" i="612"/>
  <c r="A4" i="612"/>
  <c r="A5" i="612"/>
  <c r="A6" i="612"/>
  <c r="A7" i="612"/>
  <c r="A8" i="612"/>
  <c r="A9" i="612"/>
  <c r="A10" i="612"/>
  <c r="A11" i="612"/>
  <c r="A12" i="612"/>
  <c r="A13" i="612"/>
  <c r="A14" i="612"/>
  <c r="A15" i="612"/>
  <c r="A16" i="612"/>
  <c r="A17" i="612"/>
  <c r="A18" i="612"/>
  <c r="A19" i="612"/>
  <c r="A20" i="612"/>
  <c r="A21" i="612"/>
  <c r="A22" i="612"/>
  <c r="A23" i="612"/>
  <c r="A24" i="612"/>
  <c r="A25" i="612"/>
  <c r="A26" i="612"/>
  <c r="A27" i="612"/>
  <c r="A28" i="612"/>
  <c r="A29" i="612"/>
  <c r="A30" i="612"/>
  <c r="A31" i="612"/>
  <c r="A32" i="612"/>
  <c r="A33" i="612"/>
  <c r="A34" i="612"/>
  <c r="A35" i="612"/>
  <c r="A36" i="612"/>
  <c r="A37" i="612"/>
  <c r="A38" i="612"/>
  <c r="A39" i="612"/>
  <c r="A40" i="612"/>
  <c r="A41" i="612"/>
  <c r="A42" i="612"/>
  <c r="A43" i="612"/>
  <c r="A44" i="612"/>
  <c r="A45" i="612"/>
  <c r="A46" i="612"/>
  <c r="A47" i="612"/>
  <c r="A48" i="612"/>
  <c r="A49" i="612"/>
  <c r="A50" i="612"/>
  <c r="A51" i="612"/>
  <c r="A52" i="612"/>
  <c r="A53" i="612"/>
  <c r="A54" i="612"/>
  <c r="A55" i="612"/>
  <c r="A56" i="612"/>
  <c r="A57" i="612"/>
  <c r="A58" i="612"/>
  <c r="A59" i="612"/>
  <c r="A60" i="612"/>
  <c r="A61" i="612"/>
  <c r="A62" i="612"/>
  <c r="A63" i="612"/>
  <c r="A64" i="612"/>
  <c r="A65" i="612"/>
  <c r="A66" i="612"/>
  <c r="A67" i="612"/>
  <c r="A68" i="612"/>
  <c r="A69" i="612"/>
  <c r="A70" i="612"/>
  <c r="A71" i="612"/>
  <c r="A72" i="612"/>
  <c r="A73" i="612"/>
  <c r="A74" i="612"/>
  <c r="A75" i="612"/>
  <c r="A76" i="612"/>
  <c r="A77" i="612"/>
  <c r="A78" i="612"/>
  <c r="A79" i="612"/>
  <c r="A80" i="612"/>
  <c r="A81" i="612"/>
  <c r="A82" i="612"/>
  <c r="A83" i="612"/>
  <c r="A84" i="612"/>
  <c r="A85" i="612"/>
  <c r="AF98" i="471"/>
  <c r="H12" i="632" l="1"/>
  <c r="H11" i="632"/>
  <c r="H9" i="632"/>
  <c r="H8" i="632"/>
  <c r="H7" i="632"/>
  <c r="H12" i="623"/>
  <c r="H9" i="623"/>
  <c r="H8" i="623"/>
  <c r="F31" i="625"/>
  <c r="E31" i="625"/>
  <c r="F28" i="625"/>
  <c r="E28" i="625"/>
  <c r="F25" i="625"/>
  <c r="E25" i="625"/>
  <c r="F22" i="625"/>
  <c r="E22" i="625"/>
  <c r="F17" i="625"/>
  <c r="E17" i="625"/>
  <c r="H12" i="616"/>
  <c r="H9" i="616"/>
  <c r="H8" i="616"/>
  <c r="R14" i="601"/>
  <c r="H13" i="632" s="1"/>
  <c r="R13" i="601"/>
  <c r="R12" i="601"/>
  <c r="P12" i="601"/>
  <c r="F9" i="632"/>
  <c r="F13" i="632"/>
  <c r="F11" i="632"/>
  <c r="F12" i="632"/>
  <c r="F10" i="632"/>
  <c r="F8" i="632"/>
  <c r="M14" i="601"/>
  <c r="M13" i="601"/>
  <c r="M12" i="601"/>
  <c r="H13" i="616" l="1"/>
  <c r="H13" i="623"/>
  <c r="M9" i="566" l="1"/>
  <c r="M9" i="598"/>
  <c r="M9" i="567"/>
  <c r="E8" i="625"/>
  <c r="F8" i="625"/>
  <c r="L94" i="471"/>
  <c r="L92" i="471"/>
  <c r="L93" i="471"/>
  <c r="B3" i="525"/>
  <c r="L97" i="471"/>
  <c r="L96" i="471"/>
  <c r="B2" i="525"/>
  <c r="L95" i="471"/>
  <c r="M8" i="566" l="1"/>
  <c r="M8" i="598"/>
  <c r="M8" i="567"/>
  <c r="E7" i="625"/>
  <c r="H7" i="618" l="1"/>
  <c r="H7" i="617"/>
  <c r="H7" i="616"/>
  <c r="H7" i="614"/>
  <c r="N8" i="566"/>
  <c r="N8" i="598"/>
  <c r="O8" i="567"/>
  <c r="N9" i="566"/>
  <c r="N9" i="598"/>
  <c r="O9" i="567"/>
  <c r="F7" i="625"/>
  <c r="H7" i="623"/>
  <c r="L50" i="471"/>
  <c r="F10" i="616"/>
  <c r="L49" i="471"/>
  <c r="F9" i="616"/>
  <c r="E2" i="437"/>
  <c r="F9" i="614"/>
  <c r="L23" i="567"/>
  <c r="F8" i="618"/>
  <c r="F13" i="618"/>
  <c r="F13" i="614"/>
  <c r="F286" i="471"/>
  <c r="F13" i="623"/>
  <c r="F10" i="617"/>
  <c r="L21" i="566"/>
  <c r="F288" i="471"/>
  <c r="L20" i="598"/>
  <c r="L47" i="471"/>
  <c r="F12" i="617"/>
  <c r="F13" i="617"/>
  <c r="F8" i="616"/>
  <c r="F8" i="617"/>
  <c r="F12" i="623"/>
  <c r="L48" i="471"/>
  <c r="L18" i="567"/>
  <c r="F13" i="616"/>
  <c r="F12" i="614"/>
  <c r="L19" i="567"/>
  <c r="L164" i="471"/>
  <c r="L165" i="471"/>
  <c r="F11" i="618"/>
  <c r="L178" i="471"/>
  <c r="F12" i="618"/>
  <c r="F8" i="614"/>
  <c r="L20" i="567"/>
  <c r="F9" i="617"/>
  <c r="F11" i="614"/>
  <c r="L179" i="471"/>
  <c r="L19" i="598"/>
  <c r="L180" i="471"/>
  <c r="L21" i="567"/>
  <c r="F12" i="616"/>
  <c r="F289" i="471"/>
  <c r="L22" i="567"/>
  <c r="F287" i="471"/>
  <c r="F11" i="623"/>
  <c r="F9" i="623"/>
  <c r="F8" i="623"/>
  <c r="F9" i="618"/>
  <c r="F10" i="614"/>
  <c r="F11" i="617"/>
  <c r="L22" i="598"/>
  <c r="F291" i="471"/>
  <c r="F10" i="623"/>
  <c r="L163" i="471"/>
  <c r="L45" i="471"/>
  <c r="L46" i="471"/>
  <c r="L166" i="471"/>
  <c r="F10" i="618"/>
  <c r="L181" i="471"/>
  <c r="L21" i="598"/>
  <c r="E3" i="437"/>
  <c r="F11" i="616"/>
  <c r="F290" i="471"/>
  <c r="L22" i="566"/>
  <c r="L20" i="566"/>
  <c r="L19" i="566"/>
  <c r="H11" i="623" l="1"/>
  <c r="R98" i="471" l="1"/>
  <c r="AU97" i="471"/>
  <c r="AS97" i="471"/>
  <c r="AT96" i="471"/>
  <c r="Q51" i="471" l="1"/>
  <c r="Z50" i="471"/>
  <c r="Y49" i="471"/>
  <c r="X50" i="471"/>
  <c r="M12" i="550" l="1"/>
  <c r="M241" i="471"/>
  <c r="R256" i="471"/>
  <c r="N18" i="598"/>
  <c r="R18" i="598" s="1"/>
  <c r="V18" i="598" s="1"/>
  <c r="AB18" i="598" s="1"/>
  <c r="AC18" i="598" s="1"/>
  <c r="AD18" i="598" s="1"/>
  <c r="AE18" i="598" s="1"/>
  <c r="AF18" i="598" s="1"/>
  <c r="AG18" i="598" s="1"/>
  <c r="AH18" i="598" s="1"/>
  <c r="AI18" i="598" s="1"/>
  <c r="AJ18" i="598" s="1"/>
  <c r="AK18" i="598" s="1"/>
  <c r="AO22" i="598"/>
  <c r="AG23" i="598"/>
  <c r="N18" i="566"/>
  <c r="Q18" i="566" s="1"/>
  <c r="U18" i="566" s="1"/>
  <c r="AA18" i="566" s="1"/>
  <c r="AB18" i="566" s="1"/>
  <c r="AC18" i="566" s="1"/>
  <c r="AD18" i="566" s="1"/>
  <c r="AE18" i="566" s="1"/>
  <c r="AF18" i="566" s="1"/>
  <c r="AG18" i="566" s="1"/>
  <c r="AH18" i="566" s="1"/>
  <c r="AI18" i="566" s="1"/>
  <c r="AJ18" i="566" s="1"/>
  <c r="AN22" i="566"/>
  <c r="AF23" i="566"/>
  <c r="N17" i="567"/>
  <c r="O17" i="567" s="1"/>
  <c r="P17" i="567" s="1"/>
  <c r="Q17" i="567" s="1"/>
  <c r="Z23" i="567"/>
  <c r="Q24" i="567"/>
  <c r="AF182" i="471"/>
  <c r="AN181" i="471"/>
  <c r="AG167" i="471"/>
  <c r="AO166" i="471"/>
  <c r="Q83" i="471"/>
  <c r="Z82" i="471"/>
  <c r="Q67" i="471"/>
  <c r="Z66" i="471"/>
  <c r="Q35" i="471"/>
  <c r="Z34" i="471"/>
  <c r="P246" i="471"/>
  <c r="R251" i="471"/>
  <c r="R246" i="471"/>
  <c r="H11" i="618"/>
  <c r="H11" i="617"/>
  <c r="H11" i="616"/>
  <c r="H11" i="614"/>
  <c r="H289" i="471"/>
  <c r="E29" i="205"/>
  <c r="F29" i="205"/>
  <c r="Z117" i="471"/>
  <c r="Q118" i="471"/>
  <c r="Z134" i="471"/>
  <c r="Q135" i="471"/>
  <c r="Z151" i="471"/>
  <c r="Q152" i="471"/>
  <c r="E276" i="471"/>
  <c r="E281" i="471"/>
  <c r="L77" i="471"/>
  <c r="Y116" i="471"/>
  <c r="AM22" i="566"/>
  <c r="X117" i="471"/>
  <c r="L31" i="471"/>
  <c r="L80" i="471"/>
  <c r="X134" i="471"/>
  <c r="L61" i="471"/>
  <c r="Y150" i="471"/>
  <c r="L82" i="471"/>
  <c r="X82" i="471"/>
  <c r="L63" i="471"/>
  <c r="AN22" i="598"/>
  <c r="Y133" i="471"/>
  <c r="X34" i="471"/>
  <c r="M256" i="471"/>
  <c r="L30" i="471"/>
  <c r="L64" i="471"/>
  <c r="Y65" i="471"/>
  <c r="Y81" i="471"/>
  <c r="L79" i="471"/>
  <c r="Y22" i="567"/>
  <c r="L33" i="471"/>
  <c r="L65" i="471"/>
  <c r="L66" i="471"/>
  <c r="Y33" i="471"/>
  <c r="L62" i="471"/>
  <c r="L78" i="471"/>
  <c r="M246" i="471"/>
  <c r="L29" i="471"/>
  <c r="L32" i="471"/>
  <c r="X151" i="471"/>
  <c r="X23" i="567"/>
  <c r="L81" i="471"/>
  <c r="X66" i="471"/>
  <c r="AN166" i="471"/>
  <c r="L34" i="471"/>
  <c r="AM181" i="471"/>
  <c r="M251" i="471"/>
  <c r="R17" i="567" l="1"/>
  <c r="S17" i="567" s="1"/>
  <c r="U17" i="567" s="1"/>
  <c r="V17" i="567" l="1"/>
  <c r="W17" i="567" s="1"/>
</calcChain>
</file>

<file path=xl/sharedStrings.xml><?xml version="1.0" encoding="utf-8"?>
<sst xmlns="http://schemas.openxmlformats.org/spreadsheetml/2006/main" count="4836" uniqueCount="2834">
  <si>
    <t>et_List02(_1,_2,_3)</t>
  </si>
  <si>
    <t>Ссылка</t>
  </si>
  <si>
    <t>специальный (упрощенная система налогообложения, система налогообложения для сельскохозяйственных производителей)</t>
  </si>
  <si>
    <t>без дифференциации</t>
  </si>
  <si>
    <t>Добавить МО</t>
  </si>
  <si>
    <t>Добавить строку</t>
  </si>
  <si>
    <t>ставка за содержание тепловой мощности, тыс.руб./Гкал/ч/мес</t>
  </si>
  <si>
    <t xml:space="preserve">Наименование системы теплоснабжения </t>
  </si>
  <si>
    <t>1.1.1</t>
  </si>
  <si>
    <t>Схема подключения теплопотребляющей установки к коллектору источника тепловой энергии</t>
  </si>
  <si>
    <t>Группа потребителей</t>
  </si>
  <si>
    <t>1.1.1.1</t>
  </si>
  <si>
    <t>1.1.1.1.1</t>
  </si>
  <si>
    <t>Добавить группу потребителей</t>
  </si>
  <si>
    <t>Добавить схему подключения</t>
  </si>
  <si>
    <t>et_List06(_1,_2,_3)</t>
  </si>
  <si>
    <t>Территория действия тарифа</t>
  </si>
  <si>
    <t>Добавить источник тепловой энергии</t>
  </si>
  <si>
    <t>Добавить наименование системы теплоснабжения</t>
  </si>
  <si>
    <t>Добавить территорию действия тарифа</t>
  </si>
  <si>
    <t>1.1.1.1.1.1</t>
  </si>
  <si>
    <t>Наименование тарифа</t>
  </si>
  <si>
    <t>Группы потребителей
(kind_of_cons)</t>
  </si>
  <si>
    <t xml:space="preserve">Источник тепловой энергии  </t>
  </si>
  <si>
    <t>к тепловой сети без дополнительного преобразования на тепловых пунктах, эксплуатируемых теплоснабжающей организацией</t>
  </si>
  <si>
    <t>организации-перепродавцы</t>
  </si>
  <si>
    <t>Добавить вид теплоносителя (параметры теплоносителя)</t>
  </si>
  <si>
    <t>надземная (наземная)</t>
  </si>
  <si>
    <t>подземная (канальная)</t>
  </si>
  <si>
    <t>подземная (бесканальная)</t>
  </si>
  <si>
    <t>Тип прокладки тепловых сетей
(kind_of_nets)</t>
  </si>
  <si>
    <t>50 - 250 мм</t>
  </si>
  <si>
    <t>251 - 400 мм</t>
  </si>
  <si>
    <t>401 - 550 мм</t>
  </si>
  <si>
    <t>551 - 700 мм</t>
  </si>
  <si>
    <t>701 мм и выше</t>
  </si>
  <si>
    <t>Диапазаны диаметров тепловых сетей
(kind_of_diameters)</t>
  </si>
  <si>
    <t>не превышает 0,1 Гкал/ч</t>
  </si>
  <si>
    <t>более 0,1 Гкал/ч и не превышает 1,5 Гкал/ч</t>
  </si>
  <si>
    <t>превышает 1,5 Гкал/ч при наличии технической возможности подключения</t>
  </si>
  <si>
    <t>превышает 1,5 Гкал/ч при отсутствии технической возможности подключения</t>
  </si>
  <si>
    <t>Подключаемая тепловая нагрузка
(kind_of_load)</t>
  </si>
  <si>
    <t>первичное раскрытие информации</t>
  </si>
  <si>
    <t>изменения в раскрытой ранее информации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</si>
  <si>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</si>
  <si>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</si>
  <si>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</si>
  <si>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</si>
  <si>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</si>
  <si>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</si>
  <si>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</si>
  <si>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</si>
  <si>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</si>
  <si>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</si>
  <si>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</si>
  <si>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</si>
  <si>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</si>
  <si>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</si>
  <si>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</si>
  <si>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</si>
  <si>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</si>
  <si>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</si>
  <si>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</si>
  <si>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</si>
  <si>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</si>
  <si>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</si>
  <si>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</si>
  <si>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</si>
  <si>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</si>
  <si>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</si>
  <si>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</si>
  <si>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</si>
  <si>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</si>
  <si>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logical</t>
  </si>
  <si>
    <t>да</t>
  </si>
  <si>
    <t>нет</t>
  </si>
  <si>
    <t>year_list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</si>
  <si>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</si>
  <si>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</si>
  <si>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</si>
  <si>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</si>
  <si>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</si>
  <si>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</si>
  <si>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</si>
  <si>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</si>
  <si>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</si>
  <si>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</si>
  <si>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</si>
  <si>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</si>
  <si>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</si>
  <si>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</si>
  <si>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</si>
  <si>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</si>
  <si>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</si>
  <si>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</si>
  <si>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</si>
  <si>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</si>
  <si>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</si>
  <si>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</si>
  <si>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</si>
  <si>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</si>
  <si>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</si>
  <si>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</si>
  <si>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</si>
  <si>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</si>
  <si>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</si>
  <si>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</si>
  <si>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</si>
  <si>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</si>
  <si>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</si>
  <si>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</si>
  <si>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</si>
  <si>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</si>
  <si>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</si>
  <si>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</si>
  <si>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</si>
  <si>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</si>
  <si>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</si>
  <si>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</si>
  <si>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</si>
  <si>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</si>
  <si>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</si>
  <si>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</si>
  <si>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</si>
  <si>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</si>
  <si>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</si>
  <si>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</si>
  <si>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</si>
  <si>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</si>
  <si>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</si>
  <si>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</si>
  <si>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</si>
  <si>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</si>
  <si>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</si>
  <si>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</si>
  <si>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</si>
  <si>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</si>
  <si>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</si>
  <si>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</si>
  <si>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</si>
  <si>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</si>
  <si>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</si>
  <si>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</si>
  <si>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</si>
  <si>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</si>
  <si>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</si>
  <si>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</si>
  <si>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</si>
  <si>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</si>
  <si>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</si>
  <si>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</si>
  <si>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</si>
  <si>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</si>
  <si>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</si>
  <si>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</si>
  <si>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</si>
  <si>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</si>
  <si>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</si>
  <si>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</si>
  <si>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</si>
  <si>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</si>
  <si>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</si>
  <si>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</si>
  <si>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</si>
  <si>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</si>
  <si>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</si>
  <si>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</si>
  <si>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</si>
  <si>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Ссылки на публикации</t>
  </si>
  <si>
    <t>7</t>
  </si>
  <si>
    <t>8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</si>
  <si>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</si>
  <si>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</si>
  <si>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</si>
  <si>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</si>
  <si>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</si>
  <si>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</si>
  <si>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</si>
  <si>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</si>
  <si>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</si>
  <si>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</si>
  <si>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</si>
  <si>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</si>
  <si>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</si>
  <si>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</si>
  <si>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</si>
  <si>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</si>
  <si>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</si>
  <si>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</si>
  <si>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</si>
  <si>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</si>
  <si>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НДС
/kind_of_NDS/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</si>
  <si>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</si>
  <si>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</si>
  <si>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</si>
  <si>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</si>
  <si>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</si>
  <si>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</si>
  <si>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</si>
  <si>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</si>
  <si>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</si>
  <si>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</si>
  <si>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</si>
  <si>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</si>
  <si>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</si>
  <si>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Стандарты</t>
  </si>
  <si>
    <t>В качестве примечания Вы можете указать единицу измерения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</si>
  <si>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</si>
  <si>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</si>
  <si>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</si>
  <si>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</si>
  <si>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</si>
  <si>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</si>
  <si>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</si>
  <si>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Описание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</si>
  <si>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</si>
  <si>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</si>
  <si>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</si>
  <si>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</si>
  <si>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</si>
  <si>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</si>
  <si>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</si>
  <si>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</si>
  <si>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</si>
  <si>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</si>
  <si>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Единица измерения объема оказываемых услуг ГВС
/kind_of_unit_GVS/</t>
  </si>
  <si>
    <t>тыс.куб.м/сутки</t>
  </si>
  <si>
    <t>Режим налогообложения</t>
  </si>
  <si>
    <t>Примечание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</si>
  <si>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</si>
  <si>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</si>
  <si>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</si>
  <si>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</si>
  <si>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</si>
  <si>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</si>
  <si>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</si>
  <si>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</si>
  <si>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</si>
  <si>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</si>
  <si>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</si>
  <si>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</si>
  <si>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</si>
  <si>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</si>
  <si>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</si>
  <si>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</si>
  <si>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</si>
  <si>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</si>
  <si>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</si>
  <si>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</si>
  <si>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</si>
  <si>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</si>
  <si>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</si>
  <si>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</si>
  <si>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Срок действия цены (тарифа) на тепловую энергию (мощность)</t>
  </si>
  <si>
    <t>Двухставочный тариф</t>
  </si>
  <si>
    <t>Вид теплоносителя
(kind_of_heat_transfer)</t>
  </si>
  <si>
    <t>дата окончания</t>
  </si>
  <si>
    <t>дата начала</t>
  </si>
  <si>
    <t>Добавить период</t>
  </si>
  <si>
    <t>et_List06</t>
  </si>
  <si>
    <t>et_List07</t>
  </si>
  <si>
    <t>et_List08</t>
  </si>
  <si>
    <t>руб./Гкал</t>
  </si>
  <si>
    <t>Вид деятельности, на которую установлен тариф /kind_of_activity_WARM/</t>
  </si>
  <si>
    <t>Гкал/ч</t>
  </si>
  <si>
    <t>куб.м/ч</t>
  </si>
  <si>
    <t>руб./Гкал/ч/мес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</si>
  <si>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</si>
  <si>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</si>
  <si>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</si>
  <si>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</si>
  <si>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</si>
  <si>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</si>
  <si>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НДС общий
/kind_of_NDS_tariff/</t>
  </si>
  <si>
    <t>НДС общий люди
/kind_of_NDS_tariff_people/</t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</si>
  <si>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</si>
  <si>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виды тарифа
/kind_group_rates/</t>
  </si>
  <si>
    <t>1.1</t>
  </si>
  <si>
    <t>Тип данных
(kind_of_data_type)</t>
  </si>
  <si>
    <t>Вид тарифа</t>
  </si>
  <si>
    <t>Величина установленного тарифа</t>
  </si>
  <si>
    <t>Дата внесения изменений в информацию, подлежащую раскрытию</t>
  </si>
  <si>
    <t>да/нет</t>
  </si>
  <si>
    <t>к коллектору источника тепловой энергии</t>
  </si>
  <si>
    <t>к тепловой сети после тепловых пунктов (на тепловых пунктах), эксплуатируемых теплоснабжающей организацией</t>
  </si>
  <si>
    <t>бюджетные организации</t>
  </si>
  <si>
    <t>прочие</t>
  </si>
  <si>
    <t>et_List00_01</t>
  </si>
  <si>
    <t>et_List00_02</t>
  </si>
  <si>
    <t>et_List00_03</t>
  </si>
  <si>
    <t>Заголовок таблицы</t>
  </si>
  <si>
    <t>Добавить наименование тарифа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</si>
  <si>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</si>
  <si>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услуги по поддержанию резервной тепловой мощности, оказываемые регулируемой организацией, мощность источников тепловой энергии которой используется для поддержания резервной мощности в соответствии со схемой теплоснабжения</t>
  </si>
  <si>
    <t>Плата за услуги по поддержанию резервной тепловой мощности, оказываемые регулируемой организацией, мощность тепловых сетей которой используется для поддержания резервной мощности в соответствии со схемой теплоснабжения</t>
  </si>
  <si>
    <t>Сведения</t>
  </si>
  <si>
    <t>Сведения об изменениях в первоначально опубликованной информации*</t>
  </si>
  <si>
    <t>* Лист заполняется в случае, если на Титульном листе в поле "Тип отчета" выбрано значение «Изменения в раскрытой ранее информации».</t>
  </si>
  <si>
    <t>Вид деятельности /kind_of_activity/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</si>
  <si>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</si>
  <si>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</si>
  <si>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</si>
  <si>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</si>
  <si>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</si>
  <si>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</si>
  <si>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</si>
  <si>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</si>
  <si>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Форма 2, таблица Х</t>
  </si>
  <si>
    <t>et_List03</t>
  </si>
  <si>
    <t>не известна</t>
  </si>
  <si>
    <t>Добавить сведения</t>
  </si>
  <si>
    <t>ID_TARIFF_NAME</t>
  </si>
  <si>
    <t>TARIFF_NAME</t>
  </si>
  <si>
    <t>VED_NAME</t>
  </si>
  <si>
    <t>Перечень тарифов</t>
  </si>
  <si>
    <t>Подключаемая тепловая нагрузка
(kind_of_load3)</t>
  </si>
  <si>
    <t>Вид теплоносителя
(kind_of_heat_transfer2)</t>
  </si>
  <si>
    <t>Вид теплоносителя
(kind_of_heat_transfer3)</t>
  </si>
  <si>
    <t>Схема подключения
(kind_of_scheme_in)
(kind_of_scheme_in2)</t>
  </si>
  <si>
    <t>Наличие других периодов действия тарифа</t>
  </si>
  <si>
    <t>Вода</t>
  </si>
  <si>
    <t>Острый и редуцированный пар</t>
  </si>
  <si>
    <t>Без НДС</t>
  </si>
  <si>
    <t>С НДС</t>
  </si>
  <si>
    <t>Пар</t>
  </si>
  <si>
    <t>иное</t>
  </si>
  <si>
    <t>Газ природный по регулируемой цене</t>
  </si>
  <si>
    <t>Газ природный по нерегулируемой цене</t>
  </si>
  <si>
    <t>Уголь</t>
  </si>
  <si>
    <t>Мазут</t>
  </si>
  <si>
    <t>Дизельное топливо</t>
  </si>
  <si>
    <t>Дрова</t>
  </si>
  <si>
    <t>Электроэнергия</t>
  </si>
  <si>
    <t>Прочее</t>
  </si>
  <si>
    <t>Вид топлива
(kind_of_fuel)</t>
  </si>
  <si>
    <t>Способ закупки товаров
(kind_of_zak)</t>
  </si>
  <si>
    <t>Конкурс</t>
  </si>
  <si>
    <t>Аукцион</t>
  </si>
  <si>
    <t>Аукцион в электронной форме</t>
  </si>
  <si>
    <t>Запрос котировок</t>
  </si>
  <si>
    <t>Единственный поставщик</t>
  </si>
  <si>
    <t>Иное</t>
  </si>
  <si>
    <t>year_list1</t>
  </si>
  <si>
    <t>name_rates_4</t>
  </si>
  <si>
    <t>name_rates_8</t>
  </si>
  <si>
    <t>Отборный пар, 1,2-2,5 кг/см2</t>
  </si>
  <si>
    <t>Отборный пар, 7-13 кг/см2</t>
  </si>
  <si>
    <t>Отборный пар, &gt; 13 кг/см2</t>
  </si>
  <si>
    <t>Без дифференциации</t>
  </si>
  <si>
    <t>Горячая вода</t>
  </si>
  <si>
    <t>Холодная вода</t>
  </si>
  <si>
    <t>Отборный пар, 2,5-7 кг/см2</t>
  </si>
  <si>
    <t>Горячая вода в системе централизованного теплоснабжения на отопление</t>
  </si>
  <si>
    <t>Тип отчета</t>
  </si>
  <si>
    <t>виды тарифа
/kind_group_rates_load_filter/</t>
  </si>
  <si>
    <t>виды тарифа
/kind_group_rates_load/</t>
  </si>
  <si>
    <t>Для корректного формирования Таблицы 25 Формы 1.10 необходимо задать разбивку по диаметрам и способу прокладки тепловых сетей</t>
  </si>
  <si>
    <t>dp</t>
  </si>
  <si>
    <t>объемы потребления воды абонентами</t>
  </si>
  <si>
    <t>соответствие качества питьевой воды и горячей воды требованиям, установленным санитарными нормами и правилами</t>
  </si>
  <si>
    <t>виды признаков дифференциации
/kind_of_diff/</t>
  </si>
  <si>
    <t>Тариф на холодную воду поверхностную</t>
  </si>
  <si>
    <t>Тариф на холодную воду артезианскую</t>
  </si>
  <si>
    <t>Тариф на холодную воду питьевую</t>
  </si>
  <si>
    <t>Добавить вариант …</t>
  </si>
  <si>
    <t>Добавить наименование системы водоснабжения</t>
  </si>
  <si>
    <t>ставка платы за содержание мощности, руб./куб. м в час</t>
  </si>
  <si>
    <t>Диапазон диаметров водопроводной сети, мм</t>
  </si>
  <si>
    <t>Дата начала</t>
  </si>
  <si>
    <t>Дата окончания</t>
  </si>
  <si>
    <t>Условия прокладки сетей</t>
  </si>
  <si>
    <t>Добавить подключаемую нагрузку</t>
  </si>
  <si>
    <t>Добавить протяженность водопроводной сети</t>
  </si>
  <si>
    <t>Добавить условия прокладки сетей</t>
  </si>
  <si>
    <t>40 мм и менее</t>
  </si>
  <si>
    <t>от 41 мм до 70 мм включительно</t>
  </si>
  <si>
    <t>от 71 мм до 100 мм включительно</t>
  </si>
  <si>
    <t>от 101 мм до 150 мм включительно</t>
  </si>
  <si>
    <t>от 151 мм до 200 мм включительно</t>
  </si>
  <si>
    <t>от 201 мм до 250 мм включительно</t>
  </si>
  <si>
    <t>от 250  мм и более</t>
  </si>
  <si>
    <t>Диапазаны диаметров водопроводных сетей
(kind_of_diameters2)</t>
  </si>
  <si>
    <t>Республика Крым</t>
  </si>
  <si>
    <t>Параметры дифференциации</t>
  </si>
  <si>
    <t>Наименование признака дифференциации</t>
  </si>
  <si>
    <t>Добавить значение признака дифференциации</t>
  </si>
  <si>
    <t>Добавить наименование признака дифференциации</t>
  </si>
  <si>
    <t>Укажите является ли данное юридическое лицо подразделением(филиалом) другой организации</t>
  </si>
  <si>
    <t>Признаки дифференциации указываются в соответствии с п.6 ст.32 ФЗ РФ от 07.12.2011 №416-ФЗ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</si>
  <si>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№6 от 17.01.2013г.</t>
  </si>
  <si>
    <t>Подключаемая нагрузка водопроводной сети, куб. м/сут</t>
  </si>
  <si>
    <t>Протяженность водопроводной сети, км</t>
  </si>
  <si>
    <t>Ставка тарифа за подключаемую нагрузку водопроводной сети, тыс. руб./куб. м в сут</t>
  </si>
  <si>
    <t>Ставка тарифа за протяженность водопроводной сети диаметром d, тыс. руб./км</t>
  </si>
  <si>
    <t>NDS</t>
  </si>
  <si>
    <t>woNDS</t>
  </si>
  <si>
    <t>Форма</t>
  </si>
  <si>
    <t>Листы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</si>
  <si>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</si>
  <si>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Обратиться за помощью в службу технической поддержки</t>
  </si>
  <si>
    <t>Инструкция по загрузке сопроводительных материалов</t>
  </si>
  <si>
    <t>Перечень муниципальных районов и муниципальных образований (территорий действия тарифа)</t>
  </si>
  <si>
    <t>Муниципальный район</t>
  </si>
  <si>
    <t>Муниципальное образование</t>
  </si>
  <si>
    <t>Наименование</t>
  </si>
  <si>
    <t>ОКТМО</t>
  </si>
  <si>
    <t>man</t>
  </si>
  <si>
    <t>Добавить МР</t>
  </si>
  <si>
    <t>et_List01_0</t>
  </si>
  <si>
    <t>auto</t>
  </si>
  <si>
    <t>et_List01_1</t>
  </si>
  <si>
    <t>et_List01_2</t>
  </si>
  <si>
    <t>Текущая дата</t>
  </si>
  <si>
    <t>Организация</t>
  </si>
  <si>
    <t>Виды деятельности</t>
  </si>
  <si>
    <t>https://appsrv.regportal-tariff.ru/procwsxls/</t>
  </si>
  <si>
    <t>Добавить территорию для дифференциации</t>
  </si>
  <si>
    <t>Территории</t>
  </si>
  <si>
    <t>Наименование территории действия тарифа для целей идентификации</t>
  </si>
  <si>
    <t>Муниципальные районы и муниципальные образования, на территории которых действует тариф</t>
  </si>
  <si>
    <t>Инструкция</t>
  </si>
  <si>
    <t>Нет доступных обновлений, версия отчёта актуальна</t>
  </si>
  <si>
    <t>Наличие двухставочного тарифа</t>
  </si>
  <si>
    <t>г.Севастополь</t>
  </si>
  <si>
    <t>Информация</t>
  </si>
  <si>
    <t>3.1</t>
  </si>
  <si>
    <t>4.1</t>
  </si>
  <si>
    <t>5.1</t>
  </si>
  <si>
    <t>6.1</t>
  </si>
  <si>
    <t>et_List11_1</t>
  </si>
  <si>
    <t>Параметры формы</t>
  </si>
  <si>
    <t>Описание параметров формы</t>
  </si>
  <si>
    <t>Ссылка на документ</t>
  </si>
  <si>
    <t>Наименование параметра</t>
  </si>
  <si>
    <t>x</t>
  </si>
  <si>
    <t>et_List12_1</t>
  </si>
  <si>
    <t>et_List12_2</t>
  </si>
  <si>
    <t>et_List12_3</t>
  </si>
  <si>
    <t>et_List12_4</t>
  </si>
  <si>
    <t>Период действия тарифа</t>
  </si>
  <si>
    <t>Одноставочный тариф</t>
  </si>
  <si>
    <t>Период действия</t>
  </si>
  <si>
    <t>Одноставочный тариф, руб./куб. м</t>
  </si>
  <si>
    <t>ставка платы за объем поданной воды, руб./куб. м</t>
  </si>
  <si>
    <t>Начало периода регулирования</t>
  </si>
  <si>
    <t>Окончание периода регулирования</t>
  </si>
  <si>
    <t>Отсутствует Интернет в границах территории МО, где организация осуществляет регулируемые виды деятельности</t>
  </si>
  <si>
    <t>Укажите «Да» в поле «Да/Нет», если дифференциация используется.
В поле «Описание»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</si>
  <si>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</si>
  <si>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</si>
  <si>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</si>
  <si>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</si>
  <si>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Параметр дифференциации тарифа/Заявитель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</si>
  <si>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2</t>
    </r>
  </si>
  <si>
    <t>Дифференциация по
 МО (территориям)</t>
  </si>
  <si>
    <t>Форма публикации</t>
  </si>
  <si>
    <t>Официальное печатное издание</t>
  </si>
  <si>
    <t>Номер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</si>
  <si>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</si>
  <si>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</si>
  <si>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</si>
  <si>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</si>
  <si>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</si>
  <si>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</si>
  <si>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</si>
  <si>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</si>
  <si>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</si>
  <si>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муниципальное образование</t>
  </si>
  <si>
    <t>Указывается наименование субъекта Российской Федерации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</si>
  <si>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</si>
  <si>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"Форма 1.0.2"!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</si>
  <si>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Если выбрано значение «да» - в шаблоне будет сформирован лист «Форма 1.0.2» для уведомления органа регулирования о публикации информации в печатных изданиях</t>
  </si>
  <si>
    <t>Добавить ЦС</t>
  </si>
  <si>
    <t>Добавить территорию</t>
  </si>
  <si>
    <t>et_List05(_1,_2,_3,_4)</t>
  </si>
  <si>
    <t>ID</t>
  </si>
  <si>
    <t>LINK_NAME</t>
  </si>
  <si>
    <t>МР</t>
  </si>
  <si>
    <t>МО</t>
  </si>
  <si>
    <t>территория 2</t>
  </si>
  <si>
    <t>территория 3</t>
  </si>
  <si>
    <t>территория 4</t>
  </si>
  <si>
    <t>0</t>
  </si>
  <si>
    <t>флаг используемости территории на листе Перечень тарифов</t>
  </si>
  <si>
    <t>копия территорий</t>
  </si>
  <si>
    <t>размерженный МР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</si>
  <si>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</si>
  <si>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</si>
  <si>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</si>
  <si>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</si>
  <si>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</si>
  <si>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</si>
  <si>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</si>
  <si>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</si>
  <si>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</si>
  <si>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</si>
  <si>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</si>
  <si>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</si>
  <si>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</si>
  <si>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</si>
  <si>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</si>
  <si>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</si>
  <si>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</si>
  <si>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</si>
  <si>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</si>
  <si>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</si>
  <si>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</si>
  <si>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</si>
  <si>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</si>
  <si>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Почтовый адрес регулируемой организации</t>
  </si>
  <si>
    <t>Фамилия, имя, отчество руководителя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</si>
  <si>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</si>
  <si>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</si>
  <si>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</si>
  <si>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</si>
  <si>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</si>
  <si>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</si>
  <si>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</si>
  <si>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</si>
  <si>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</si>
  <si>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</si>
  <si>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</si>
  <si>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</si>
  <si>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</si>
  <si>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</si>
  <si>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</si>
  <si>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</si>
  <si>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</si>
  <si>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</si>
  <si>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</si>
  <si>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</si>
  <si>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</si>
  <si>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</si>
  <si>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</si>
  <si>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</si>
  <si>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</si>
  <si>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</si>
  <si>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</si>
  <si>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</si>
  <si>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c 01:03 до 18:55</t>
  </si>
  <si>
    <t>Ответственный за заполнение формы</t>
  </si>
  <si>
    <t>Контактный телефон</t>
  </si>
  <si>
    <t>E-mail</t>
  </si>
  <si>
    <t>Перечень форм
(kind_of_forms)</t>
  </si>
  <si>
    <t>Форма 1.0.1</t>
  </si>
  <si>
    <t>Основные параметры раскрываемой информации</t>
  </si>
  <si>
    <t>МР (ОКТМО)</t>
  </si>
  <si>
    <t>Инструкция по работе с отчетной формой</t>
  </si>
  <si>
    <t xml:space="preserve"> - с выбором значений по двойному клику</t>
  </si>
  <si>
    <t>Указывается наименование вида регулируемой деятельности.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</si>
  <si>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</si>
  <si>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</si>
  <si>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</si>
  <si>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Субъект Российской Федерации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</si>
  <si>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</si>
  <si>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</si>
  <si>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</si>
  <si>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Предложение регулируемой организации об установлении тарифов в сфере горячего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t>
  </si>
  <si>
    <t>Перечень тарифов и технологически не связанных между собой централизованных систем горячего водоснабжения, в отношении которых предлагаются различные тарифы в сфере горячего водоснабжения</t>
  </si>
  <si>
    <t>Дифференциация по 
централизованным системам горячего водоснабжения</t>
  </si>
  <si>
    <t>Наименование централизованной системы горячего водоснабжения</t>
  </si>
  <si>
    <t>Указывается наименование централизованной системы горячего водоснабжения при наличии дифференциации тарифа по централизованным системам горячего водоснабжения.
В случае дифференциации тарифов по централизованным системам горячего водоснабжения информация по ним указывается в отдельных строках.</t>
  </si>
  <si>
    <t>Форма 2.3 Информация о величинах тарифов на подключение к централизованной системе горячего водоснабжения1</t>
  </si>
  <si>
    <t>Тариф на транспортировку горячей воды</t>
  </si>
  <si>
    <t>Тариф на горячую воду в закрытой системе горячего водоснабжения (горячее водоснабжение)</t>
  </si>
  <si>
    <t>Тариф на подключение к централизованной системе горячего водоснабжения (инд)</t>
  </si>
  <si>
    <t>Тариф на подключение к централизованной системе горячего водоснабжения</t>
  </si>
  <si>
    <t>Форма 2.2 Информация о величинах тарифов на питьевую воду (питьевое водоснабжение), техническую воду, транспортировку воды, подвоз воды1</t>
  </si>
  <si>
    <t>Двухставочный тариф (однокомпонентный)</t>
  </si>
  <si>
    <t>Ставка платы за потребление горячей воды, руб./куб. м</t>
  </si>
  <si>
    <t>Ставка платы за содержание системы горячего водоснабжения, руб./Гкал в час</t>
  </si>
  <si>
    <t>Ставка платы за объем поданной холодной воды, руб./куб. м</t>
  </si>
  <si>
    <t>Ставка платы за содержание мощности, руб./куб. м в час</t>
  </si>
  <si>
    <t>Компонент на тепловую энергию, руб./Гкал</t>
  </si>
  <si>
    <t>Двухставочный тариф (двухкомпонентный)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</si>
  <si>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водоснабжения и водоотведения.
В случае дифференциации тарифов по дополнительным признакам информация по ним указывается в отдельных строках.</t>
  </si>
  <si>
    <t>Компонент на холодную воду в тарифе на горячую воду установлен с разбивкой по поставщикам</t>
  </si>
  <si>
    <t>Одноставочный тариф (двухкомпонентный)</t>
  </si>
  <si>
    <t>Ставка тарифа за подключаемую нагрузку водопроводной сети, тыс. руб./куб. м в сутки</t>
  </si>
  <si>
    <t>Добавить ЦС ГВС для дифференциации</t>
  </si>
  <si>
    <t>Укажите «Да» в поле «Да/Нет», если дифференциация используется. В поле «Описание» укажите название ЦС ГВС или любое другое описание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</si>
  <si>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</si>
  <si>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>Задайте период регулирования, выбрав даты начала и окончания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</si>
  <si>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Дата периода регулирования, с которой предлагаются изменения в тарифы</t>
  </si>
  <si>
    <t>Дата подачи заявления об утверждении тарифов</t>
  </si>
  <si>
    <t>Номер подачи заявления об утверждении тарифов</t>
  </si>
  <si>
    <t>Сведения о правовых актах, регламентирующих правила закупки (положение о закупках) в регулируемой организации</t>
  </si>
  <si>
    <t>В колонке «Информация» указывается описательная информация, характеризующая размещаемые данные.
В колонке «Ссылка на документ» указывается либо ссылка на документ, предварительно загруженный в хранилище файлов ФГИС ЕИАС, либо ссылка на официальный сайт в сети «Интернет», на котором размещена информация.
В случае наличия дополнительных сведений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информация по ним указывается в отдельных строках.</t>
  </si>
  <si>
    <t>Сведения о месте размещения положения о закупках регулируемой организации</t>
  </si>
  <si>
    <t>Сведения о планировании закупочных процедур</t>
  </si>
  <si>
    <t>Сведения о результатах проведения закупочных процедур</t>
  </si>
  <si>
    <t>Период действия тарифов</t>
  </si>
  <si>
    <t>с</t>
  </si>
  <si>
    <t>по</t>
  </si>
  <si>
    <t>Копия инвестиционной программы, утвержденной в установленном законодательством Российской Федерации порядке, а до ее утверждения копия проекта инвестиционной программы</t>
  </si>
  <si>
    <t>Заполняется в случае наличия инвестиционной программы (проекта инвестиционной программы) в отчетном периоде.
В колонке «Информация» указывается наименование инвестиционной программы.
В колонке «Ссылка на документ» указывается ссылка на документ, предварительно загруженный в хранилище файлов ФГИС ЕИАС.</t>
  </si>
  <si>
    <t>Предлагаемый метод регулирования</t>
  </si>
  <si>
    <t>2.1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</si>
  <si>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Значение в колонке «Информация» выбирается из перечня: Метод экономически обоснованных расходов (затрат); Метод индексации установленных тарифов; Метод обеспечения доходности инвестированного капитала; Метод сравнения аналогов.
Даты начала и окончания периода действия тарифов указывается в виде «ДД.ММ.ГГГГ».
В случае дифференциации предлагаемых методов регулирования видам тарифов и (или) по периодам действия тарифов информация по каждому из них указывается в отдельной строке.</t>
  </si>
  <si>
    <t>Долгосрочные параметры регулирования (в случае если их установление предусмотрено выбранным методом регулирования)</t>
  </si>
  <si>
    <t>Долгосрочные параметры регулирования указываются в случае выбора любого метода регулирования за исключением метода экономически обоснованных затрат в виде ссылки на документ, предварительно загруженный в хранилище файлов ФГИС ЕИАС.</t>
  </si>
  <si>
    <t>Необходимая валовая выручка на соответствующий период, в том числе с разбивкой по годам</t>
  </si>
  <si>
    <t>Годовой объем отпущенной в сеть воды</t>
  </si>
  <si>
    <t>7.1</t>
  </si>
  <si>
    <t>et_List13_1</t>
  </si>
  <si>
    <t>et_List14_1_1</t>
  </si>
  <si>
    <t>et_List14_1_4</t>
  </si>
  <si>
    <t>et_List14_1_2</t>
  </si>
  <si>
    <t>et_List14_1_3</t>
  </si>
  <si>
    <t>Форма 1.10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</si>
  <si>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</si>
  <si>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Форма 1.10</t>
  </si>
  <si>
    <t>Информация о предложении об установлении тарифов в сфере горячего водоснабжения на очередной период регулирования</t>
  </si>
  <si>
    <t>Форма 1.11.1</t>
  </si>
  <si>
    <r>
      <t>Форма 1.11.1 Информация о предложении об установлении тарифов в сфере горячего водоснабжения на очередной период регулирования</t>
    </r>
    <r>
      <rPr>
        <vertAlign val="superscript"/>
        <sz val="10"/>
        <rFont val="Tahoma"/>
        <family val="2"/>
        <charset val="204"/>
      </rPr>
      <t>1</t>
    </r>
  </si>
  <si>
    <t>Значение в колонке «Вид тарифа» выбирается из перечня видов тарифов в сфере горячего водоснабжения, предусмотренных законодательством в сфере водоснабжения и водоотведения.
Значение в колонке «Информация» выбирается из перечня: Метод экономически обоснованных расходов (затрат); Метод индексации установленных тарифов; Метод обеспечения доходности инвестированного капитала; Метод сравнения аналогов.
Даты начала и окончания периода действия тарифов указывается в виде «ДД.ММ.ГГГГ».
В случае дифференциации предлагаемых методов регулирования по видам тарифов и (или) по периодам действия тарифов информация по каждому из них указывается в отдельной строке.</t>
  </si>
  <si>
    <t>Значение в колонке «Вид тарифа» выбирается из перечня видов тарифов в сфере горячего водоснабжения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необходимой валовой выручки указывается в колонке «Информация» в тыс. руб.
В случае дифференциации необходимой валовой выручки по видам тарифов и (или) по периодам действия тарифов информация указывается в отдельных строках.</t>
  </si>
  <si>
    <t>Значение в колонке «Вид тарифа» выбирается из перечня видов тарифов в сфере горячего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годового объема отпущенной в сеть воды указывается в колонке «Информация» в тыс. куб. м.
В случае дифференциации объема отпущенной в сеть воды по видам тарифов и (или) по периодам действия тарифов информация указывается в отдельных строках.</t>
  </si>
  <si>
    <t>Размер недополученных доходов регулируемой организацией, исчисленный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№ 406 (Собрание законодательства Российской Федерации, 2013, № 20, ст. 2500; 2017, № 48, ст. 7218)</t>
  </si>
  <si>
    <t>Значение в колонке «Вид тарифа» выбирается из перечня видов тарифов в сфере горячего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недополученных доходов регулируемой организации указывается в колонке «Информация» в тыс. руб. 
В случае отсутствия недополученных доходов регулируемой организацией, исчисленных в соответствии с законодательством в сфере водоснабжения и водоотведения, указывается значение 0.
В случае дифференциации недополученных доходов регулируемой организацией по видам тарифов и/или по периодам действия тарифов информация указывается в отдельных строках.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</si>
  <si>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законодательством в сфере водоснабжения и водоотведения</t>
  </si>
  <si>
    <t>Значение в колонке «Вид тарифа» выбирается из перечня видов тарифов в сфере горячего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экономически обоснованных расходов, не учтенных при регулировании тарифов в предыдущий период регулирования, указывается в колонке «Информация» в тыс. руб. 
В случае отсутствия экономически обоснованных расходов, не учтенных при регулировании тарифов в предыдущий период регулирования, определенных в соответствии с законодательством в сфере водоснабжения и водоотведения, указывается значение 0.
В случае дифференциации экономически обоснованных расходов по видам тарифов и/или по периодам действия тарифов информация указывается в отдельных строках.</t>
  </si>
  <si>
    <r>
      <t>Форма 1.11.2 Информация о предложении величин тарифов на горячую воду, транспортировку воды</t>
    </r>
    <r>
      <rPr>
        <vertAlign val="superscript"/>
        <sz val="10"/>
        <rFont val="Tahoma"/>
        <family val="2"/>
        <charset val="204"/>
      </rPr>
      <t>1</t>
    </r>
  </si>
  <si>
    <t>Информация о предложении величин тарифов на горячую воду, транспортировку воды</t>
  </si>
  <si>
    <t>Форма 1.11.2</t>
  </si>
  <si>
    <t>Форма 1.11.3</t>
  </si>
  <si>
    <t>Информация о предложении величин тарифов на подключение к централизованной системе горячего водоснабжения</t>
  </si>
  <si>
    <t>Указывается наименование тарифа в случае подачи предложения по нескольким тарифам.
В случае наличия нескольких тарифов информация по ним указывается в отдельных строках.</t>
  </si>
  <si>
    <t>В колонке «Параметр дифференциации тарифов» указывается наименование поставщика в случае наличия дифференциации компонента двухставочного тарифа на холодную воду по поставщикам.
При подаче предложения на двухставочный тариф колонка «Одноставочный тариф» не заполняется.
При подаче предложения на одноставочный тариф колонки в блоке «Двухставочный тариф» не заполняются.
В случае однокомпонентного двухставочного тарифа данные указываются только в блоке «Двухставочный тариф (однокомпонентный)». В случае двухкомпонентного двухставочного тарифа данные указываются только в блоке «Двухставочный тариф (двухкомпонентный)»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дифференциации тарифа по периодам действия тарифа информация по ним указывается в отдельных колонках.
В случае отсутствия дифференциации компонента двухставочного тарифа на холодную воду по поставщикам данная строка не заполняется.
В случае дифференциации компонента двухставочного тарифа на холодную воду по поставщикам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</si>
  <si>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дифференциации, либо наименование поставщика в случае наличия дифференциации компонента двухставочного тарифа на холодную воду по поставщикам.
При подаче предложения на двухставочный тариф колонка «Одноставочный тариф» не заполняется.
При подаче предложения на одноставочный тариф колонки в блоке «Двухставочный тариф» не заполняются.
В случае утверждения однокомпонентного двухставочного тарифа данные указываются только в блоке «Двухставочный тариф (однокомпонентный)». 
В случае утверждения двухкомпонентного двухставочного тарифа данные указываются только в блоке «Двухставочный тариф (двухкомпонентный)».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
В случае дифференциации компонента двухставочного тарифа на холодную воду по поставщикам строка "Значение признака дифференциации" не заполняется.
В случае отстутствия дифференциации компонента двухставочного тарифа на холодную воду по поставщикам строка "Наименование поставщика" не заполняется.</t>
  </si>
  <si>
    <r>
      <t>Форма 1.11.3 Информация о предложении величин тарифов на подключение к централизованной системе горячего водоснабжения</t>
    </r>
    <r>
      <rPr>
        <vertAlign val="superscript"/>
        <sz val="10"/>
        <rFont val="Tahoma"/>
        <family val="2"/>
        <charset val="204"/>
      </rPr>
      <t>1</t>
    </r>
  </si>
  <si>
    <t>В колодке «Параметр дифференциации тарифа/Заявитель» указывается наименование категории потребителей/заявителя,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наличия дифференциации по категориям потребителей/заявителям, подключаемой нагрузке, диапазону диаметров, протяженности, условиям прокладки водопроводной сети информация по ним указывается в отдельных строках.
В случае дифференциации по периодам действия тарифа информация по ним указывается в отдельных колонках.</t>
  </si>
  <si>
    <t>Изменение тарифов</t>
  </si>
  <si>
    <t>Дата подачи заявления об изменении тарифов</t>
  </si>
  <si>
    <t>Номер заявления об изменении тарифов</t>
  </si>
  <si>
    <t>Instruction</t>
  </si>
  <si>
    <t>modUpdTemplLogger</t>
  </si>
  <si>
    <t>List00</t>
  </si>
  <si>
    <t>List01</t>
  </si>
  <si>
    <t>List02</t>
  </si>
  <si>
    <t>List05_11</t>
  </si>
  <si>
    <t>List13</t>
  </si>
  <si>
    <t>List14_1</t>
  </si>
  <si>
    <t>List05_2</t>
  </si>
  <si>
    <t>List06_2</t>
  </si>
  <si>
    <t>List05_5</t>
  </si>
  <si>
    <t>List06_5</t>
  </si>
  <si>
    <t>List05_9</t>
  </si>
  <si>
    <t>List06_9</t>
  </si>
  <si>
    <t>List05_10</t>
  </si>
  <si>
    <t>List06_10</t>
  </si>
  <si>
    <t>List03</t>
  </si>
  <si>
    <t>List07</t>
  </si>
  <si>
    <t>ListComm</t>
  </si>
  <si>
    <t>ListCheck</t>
  </si>
  <si>
    <t>TSH_et_union_hor</t>
  </si>
  <si>
    <t>TEHSHEET</t>
  </si>
  <si>
    <t>modListTempFilter</t>
  </si>
  <si>
    <t>modCheckCyan</t>
  </si>
  <si>
    <t>REESTR_LINK</t>
  </si>
  <si>
    <t>REESTR_DS</t>
  </si>
  <si>
    <t>modHTTP</t>
  </si>
  <si>
    <t>modfrmRezimChoose</t>
  </si>
  <si>
    <t>modSheetMain</t>
  </si>
  <si>
    <t>REESTR_VT</t>
  </si>
  <si>
    <t>REESTR_VED</t>
  </si>
  <si>
    <t>modfrmReestrObj</t>
  </si>
  <si>
    <t>AllSheetsInThisWorkbook</t>
  </si>
  <si>
    <t>TSH_et_union_vert</t>
  </si>
  <si>
    <t>modInstruction</t>
  </si>
  <si>
    <t>modRegion</t>
  </si>
  <si>
    <t>modReestr</t>
  </si>
  <si>
    <t>modfrmReestr</t>
  </si>
  <si>
    <t>modUpdTemplMain</t>
  </si>
  <si>
    <t>TSH_REESTR_ORG</t>
  </si>
  <si>
    <t>modClassifierValidate</t>
  </si>
  <si>
    <t>modProv</t>
  </si>
  <si>
    <t>modHyp</t>
  </si>
  <si>
    <t>modServiceModule</t>
  </si>
  <si>
    <t>modList00</t>
  </si>
  <si>
    <t>modList01</t>
  </si>
  <si>
    <t>modList02</t>
  </si>
  <si>
    <t>modList03</t>
  </si>
  <si>
    <t>modList13</t>
  </si>
  <si>
    <t>modList14_1</t>
  </si>
  <si>
    <t>TSH_REESTR_MO_FILTER</t>
  </si>
  <si>
    <t>TSH_REESTR_MO</t>
  </si>
  <si>
    <t>modInfo</t>
  </si>
  <si>
    <t>modList05</t>
  </si>
  <si>
    <t>modList06</t>
  </si>
  <si>
    <t>modList07</t>
  </si>
  <si>
    <t>modfrmDateChoose</t>
  </si>
  <si>
    <t>modComm</t>
  </si>
  <si>
    <t>modThisWorkbook</t>
  </si>
  <si>
    <t>modfrmReestrMR</t>
  </si>
  <si>
    <t>modfrmCheckUpdates</t>
  </si>
  <si>
    <t>Одноставочный тариф, руб./Гкал</t>
  </si>
  <si>
    <t>ставка за тепловую  энергию, руб./Гкал</t>
  </si>
  <si>
    <t>Компонент на холодную воду, руб./куб.м</t>
  </si>
  <si>
    <t>При размещении информации по данной форме дополнительно указывается дата подачи заявления об утверждении(изменении) тарифов и его номер.</t>
  </si>
  <si>
    <t>Для каждого вида тарифа в сфере горячего водоснабжения форма заполняется отдельно. При размещении информации по данной форме дополнительно указывается дата подачи заявления об утверждении(изменении) тарифа и его номер.</t>
  </si>
  <si>
    <t>При размещении информации дополнительно указывается дата подачи заявления об утверждении(изменении) тарифа и его номер.</t>
  </si>
  <si>
    <t>Горячее водоснабжение</t>
  </si>
  <si>
    <t>Транспортировка</t>
  </si>
  <si>
    <t>Подключение (технологическое присоединение) к централизованной системе горячего водоснабжения</t>
  </si>
  <si>
    <t>Первичное предложение по тарифам</t>
  </si>
  <si>
    <t>население и приравненные категории</t>
  </si>
  <si>
    <t>Проверка доступных обновлений...</t>
  </si>
  <si>
    <t>04.05.2022</t>
  </si>
  <si>
    <t>Агрызский муниципальный район</t>
  </si>
  <si>
    <t>92601000</t>
  </si>
  <si>
    <t>Азевское</t>
  </si>
  <si>
    <t>92601405</t>
  </si>
  <si>
    <t>Бимское</t>
  </si>
  <si>
    <t>92601410</t>
  </si>
  <si>
    <t>Город Агрыз</t>
  </si>
  <si>
    <t>92601101</t>
  </si>
  <si>
    <t>Девятернинское</t>
  </si>
  <si>
    <t>92601425</t>
  </si>
  <si>
    <t>Иж-Бобьинское</t>
  </si>
  <si>
    <t>92601430</t>
  </si>
  <si>
    <t>Исенбаевское</t>
  </si>
  <si>
    <t>92601435</t>
  </si>
  <si>
    <t>Кадряковское</t>
  </si>
  <si>
    <t>92601438</t>
  </si>
  <si>
    <t>Кадыбашское</t>
  </si>
  <si>
    <t>92601440</t>
  </si>
  <si>
    <t>Кичкетанское</t>
  </si>
  <si>
    <t>92601415</t>
  </si>
  <si>
    <t>Красноборское</t>
  </si>
  <si>
    <t>92601445</t>
  </si>
  <si>
    <t>Крындинское</t>
  </si>
  <si>
    <t>92601449</t>
  </si>
  <si>
    <t>Кудашевское</t>
  </si>
  <si>
    <t>92601454</t>
  </si>
  <si>
    <t>Кулегашское</t>
  </si>
  <si>
    <t>92601420</t>
  </si>
  <si>
    <t>Кучуковское</t>
  </si>
  <si>
    <t>92601458</t>
  </si>
  <si>
    <t>Новобизякинское</t>
  </si>
  <si>
    <t>92601463</t>
  </si>
  <si>
    <t>Салаушское</t>
  </si>
  <si>
    <t>92601468</t>
  </si>
  <si>
    <t>Сарсак-Омгинское</t>
  </si>
  <si>
    <t>92601472</t>
  </si>
  <si>
    <t>Старосляковское</t>
  </si>
  <si>
    <t>92601477</t>
  </si>
  <si>
    <t>Старочекалдинское</t>
  </si>
  <si>
    <t>92601481</t>
  </si>
  <si>
    <t>Табарлинское</t>
  </si>
  <si>
    <t>92601486</t>
  </si>
  <si>
    <t>Терсинское</t>
  </si>
  <si>
    <t>92601491</t>
  </si>
  <si>
    <t>Шаршадинское</t>
  </si>
  <si>
    <t>92601496</t>
  </si>
  <si>
    <t>Азнакаевский муниципальный район</t>
  </si>
  <si>
    <t>92602000</t>
  </si>
  <si>
    <t>Агерзинское</t>
  </si>
  <si>
    <t>92602404</t>
  </si>
  <si>
    <t>Алькеевское</t>
  </si>
  <si>
    <t>92602408</t>
  </si>
  <si>
    <t>Асеевское</t>
  </si>
  <si>
    <t>92602412</t>
  </si>
  <si>
    <t>Балтачевское</t>
  </si>
  <si>
    <t>92602416</t>
  </si>
  <si>
    <t>Бирючевское</t>
  </si>
  <si>
    <t>92602418</t>
  </si>
  <si>
    <t>Вахитовское</t>
  </si>
  <si>
    <t>92602420</t>
  </si>
  <si>
    <t>Верхнестярлинское</t>
  </si>
  <si>
    <t>92602424</t>
  </si>
  <si>
    <t>Город Азнакаево</t>
  </si>
  <si>
    <t>92602101</t>
  </si>
  <si>
    <t>Ильбяковское</t>
  </si>
  <si>
    <t>92602427</t>
  </si>
  <si>
    <t>Какре-Елгинское</t>
  </si>
  <si>
    <t>92602428</t>
  </si>
  <si>
    <t>Карамалинское</t>
  </si>
  <si>
    <t>92602432</t>
  </si>
  <si>
    <t>Мальбагушское</t>
  </si>
  <si>
    <t>92602436</t>
  </si>
  <si>
    <t>Масягутовское</t>
  </si>
  <si>
    <t>92602440</t>
  </si>
  <si>
    <t>Микулинское</t>
  </si>
  <si>
    <t>92602444</t>
  </si>
  <si>
    <t>Сапеевское</t>
  </si>
  <si>
    <t>92602448</t>
  </si>
  <si>
    <t>Сарлинское</t>
  </si>
  <si>
    <t>92602452</t>
  </si>
  <si>
    <t>Сухояшское</t>
  </si>
  <si>
    <t>92602456</t>
  </si>
  <si>
    <t>Татарско-Шуганское</t>
  </si>
  <si>
    <t>92602458</t>
  </si>
  <si>
    <t>Тойкинское</t>
  </si>
  <si>
    <t>92602459</t>
  </si>
  <si>
    <t>Тумутукское</t>
  </si>
  <si>
    <t>92602460</t>
  </si>
  <si>
    <t>Уразаевское</t>
  </si>
  <si>
    <t>92602462</t>
  </si>
  <si>
    <t>Урманаевское</t>
  </si>
  <si>
    <t>92602464</t>
  </si>
  <si>
    <t>Урсаевское</t>
  </si>
  <si>
    <t>92602468</t>
  </si>
  <si>
    <t>Учаллинское</t>
  </si>
  <si>
    <t>92602472</t>
  </si>
  <si>
    <t>Чалпинское</t>
  </si>
  <si>
    <t>92602476</t>
  </si>
  <si>
    <t>Чемодуровское</t>
  </si>
  <si>
    <t>92602480</t>
  </si>
  <si>
    <t>Чубар-Абдулловское</t>
  </si>
  <si>
    <t>92602484</t>
  </si>
  <si>
    <t>поселок городского типа Актюбинский</t>
  </si>
  <si>
    <t>92602157</t>
  </si>
  <si>
    <t>Аксубаевский муниципальный район</t>
  </si>
  <si>
    <t>92604000</t>
  </si>
  <si>
    <t>Беловское</t>
  </si>
  <si>
    <t>92604410</t>
  </si>
  <si>
    <t>Емелькинское</t>
  </si>
  <si>
    <t>92604413</t>
  </si>
  <si>
    <t>Карасинское</t>
  </si>
  <si>
    <t>92604414</t>
  </si>
  <si>
    <t>Кривоозерское</t>
  </si>
  <si>
    <t>92604415</t>
  </si>
  <si>
    <t>Мюдовское</t>
  </si>
  <si>
    <t>92604420</t>
  </si>
  <si>
    <t>Новоаксубаевское</t>
  </si>
  <si>
    <t>92604425</t>
  </si>
  <si>
    <t>Новоибрайкинское</t>
  </si>
  <si>
    <t>92604430</t>
  </si>
  <si>
    <t>Новокиреметское</t>
  </si>
  <si>
    <t>92604435</t>
  </si>
  <si>
    <t>Саврушское</t>
  </si>
  <si>
    <t>92604445</t>
  </si>
  <si>
    <t>Староибрайкинское</t>
  </si>
  <si>
    <t>92604450</t>
  </si>
  <si>
    <t>Староильдеряковское</t>
  </si>
  <si>
    <t>92604455</t>
  </si>
  <si>
    <t>Старокиреметское</t>
  </si>
  <si>
    <t>92604460</t>
  </si>
  <si>
    <t>Старокиязлинское</t>
  </si>
  <si>
    <t>92604465</t>
  </si>
  <si>
    <t>Старотатарско-Адамское</t>
  </si>
  <si>
    <t>92604468</t>
  </si>
  <si>
    <t>Старотимошкинское</t>
  </si>
  <si>
    <t>92604470</t>
  </si>
  <si>
    <t>Староузеевское</t>
  </si>
  <si>
    <t>92604475</t>
  </si>
  <si>
    <t>Сунчелеевское</t>
  </si>
  <si>
    <t>92604480</t>
  </si>
  <si>
    <t>Трудолюбовское</t>
  </si>
  <si>
    <t>92604485</t>
  </si>
  <si>
    <t>Урмандеевское</t>
  </si>
  <si>
    <t>92604490</t>
  </si>
  <si>
    <t>Щербенское</t>
  </si>
  <si>
    <t>92604493</t>
  </si>
  <si>
    <t>поселок городского типа Аксубаево</t>
  </si>
  <si>
    <t>92604151</t>
  </si>
  <si>
    <t>Актанышский муниципальный район</t>
  </si>
  <si>
    <t>92605000</t>
  </si>
  <si>
    <t>Аишевское</t>
  </si>
  <si>
    <t>92605402</t>
  </si>
  <si>
    <t>Аккузовское</t>
  </si>
  <si>
    <t>92605404</t>
  </si>
  <si>
    <t>Актанышбашское</t>
  </si>
  <si>
    <t>92605408</t>
  </si>
  <si>
    <t>Актанышское</t>
  </si>
  <si>
    <t>92605409</t>
  </si>
  <si>
    <t>Атясевское</t>
  </si>
  <si>
    <t>92605411</t>
  </si>
  <si>
    <t>Верхнеяхшеевское</t>
  </si>
  <si>
    <t>92605415</t>
  </si>
  <si>
    <t>Казкеевское</t>
  </si>
  <si>
    <t>92605419</t>
  </si>
  <si>
    <t>Кировское</t>
  </si>
  <si>
    <t>92605423</t>
  </si>
  <si>
    <t>Кузякинское</t>
  </si>
  <si>
    <t>92605427</t>
  </si>
  <si>
    <t>Масадинское</t>
  </si>
  <si>
    <t>92605438</t>
  </si>
  <si>
    <t>Новоалимовское</t>
  </si>
  <si>
    <t>92605434</t>
  </si>
  <si>
    <t>Поисевское</t>
  </si>
  <si>
    <t>92605441</t>
  </si>
  <si>
    <t>Староаймановское</t>
  </si>
  <si>
    <t>92605445</t>
  </si>
  <si>
    <t>Старобайсаровское</t>
  </si>
  <si>
    <t>92605448</t>
  </si>
  <si>
    <t>Старобугадинское</t>
  </si>
  <si>
    <t>92605451</t>
  </si>
  <si>
    <t>Старокурмашевское</t>
  </si>
  <si>
    <t>92605454</t>
  </si>
  <si>
    <t>Старосафаровское</t>
  </si>
  <si>
    <t>92605457</t>
  </si>
  <si>
    <t>Такталачукское</t>
  </si>
  <si>
    <t>92605464</t>
  </si>
  <si>
    <t>Татарско-Суксинское</t>
  </si>
  <si>
    <t>92605470</t>
  </si>
  <si>
    <t>Татарско-Ямалинское</t>
  </si>
  <si>
    <t>92605473</t>
  </si>
  <si>
    <t>Тлякеевское</t>
  </si>
  <si>
    <t>92605477</t>
  </si>
  <si>
    <t>Тюковское</t>
  </si>
  <si>
    <t>92605481</t>
  </si>
  <si>
    <t>92605430</t>
  </si>
  <si>
    <t>Усинское</t>
  </si>
  <si>
    <t>92605432</t>
  </si>
  <si>
    <t>Чалманаратское</t>
  </si>
  <si>
    <t>92605485</t>
  </si>
  <si>
    <t>Чуракаевское</t>
  </si>
  <si>
    <t>92605493</t>
  </si>
  <si>
    <t>Алексеевский муниципальный район</t>
  </si>
  <si>
    <t>92606000</t>
  </si>
  <si>
    <t>Билярское</t>
  </si>
  <si>
    <t>92606405</t>
  </si>
  <si>
    <t>Большеполянское</t>
  </si>
  <si>
    <t>92606410</t>
  </si>
  <si>
    <t>Большетиганское</t>
  </si>
  <si>
    <t>92606415</t>
  </si>
  <si>
    <t>Бутлеровское</t>
  </si>
  <si>
    <t>92606420</t>
  </si>
  <si>
    <t>Войкинское</t>
  </si>
  <si>
    <t>92606425</t>
  </si>
  <si>
    <t>Ерыклинское</t>
  </si>
  <si>
    <t>92606435</t>
  </si>
  <si>
    <t>Куркульское</t>
  </si>
  <si>
    <t>92606440</t>
  </si>
  <si>
    <t>Курналинское</t>
  </si>
  <si>
    <t>92606442</t>
  </si>
  <si>
    <t>Лебединское</t>
  </si>
  <si>
    <t>92606445</t>
  </si>
  <si>
    <t>Лебяжинское</t>
  </si>
  <si>
    <t>92606450</t>
  </si>
  <si>
    <t>Левашевское</t>
  </si>
  <si>
    <t>92606455</t>
  </si>
  <si>
    <t>Майнское</t>
  </si>
  <si>
    <t>92606460</t>
  </si>
  <si>
    <t>Подлесно-Шенталинское</t>
  </si>
  <si>
    <t>92606470</t>
  </si>
  <si>
    <t>Родниковское</t>
  </si>
  <si>
    <t>92606475</t>
  </si>
  <si>
    <t>Ромодановское</t>
  </si>
  <si>
    <t>92606476</t>
  </si>
  <si>
    <t>Сахаровское</t>
  </si>
  <si>
    <t>92606478</t>
  </si>
  <si>
    <t>Среднетиганское</t>
  </si>
  <si>
    <t>92606480</t>
  </si>
  <si>
    <t>Степношенталинское</t>
  </si>
  <si>
    <t>92606490</t>
  </si>
  <si>
    <t>Ялкынское</t>
  </si>
  <si>
    <t>92606495</t>
  </si>
  <si>
    <t>поселок городского типа Алексеевское</t>
  </si>
  <si>
    <t>92606151</t>
  </si>
  <si>
    <t>Алькеевский муниципальный район</t>
  </si>
  <si>
    <t>92607000</t>
  </si>
  <si>
    <t>Аппаковское</t>
  </si>
  <si>
    <t>92607404</t>
  </si>
  <si>
    <t>Базарно-Матакское</t>
  </si>
  <si>
    <t>92607408</t>
  </si>
  <si>
    <t>Борискинское</t>
  </si>
  <si>
    <t>92607412</t>
  </si>
  <si>
    <t>Верхнеколчуринское</t>
  </si>
  <si>
    <t>92607416</t>
  </si>
  <si>
    <t>Каргопольское</t>
  </si>
  <si>
    <t>92607420</t>
  </si>
  <si>
    <t>Кошкинское</t>
  </si>
  <si>
    <t>92607424</t>
  </si>
  <si>
    <t>Нижнеалькеевское</t>
  </si>
  <si>
    <t>92607428</t>
  </si>
  <si>
    <t>Нижнекачеевское</t>
  </si>
  <si>
    <t>92607432</t>
  </si>
  <si>
    <t>Новоургагарское</t>
  </si>
  <si>
    <t>92607440</t>
  </si>
  <si>
    <t>Салманское</t>
  </si>
  <si>
    <t>92607444</t>
  </si>
  <si>
    <t>Староалпаровское</t>
  </si>
  <si>
    <t>92607448</t>
  </si>
  <si>
    <t>Старокамкинское</t>
  </si>
  <si>
    <t>92607452</t>
  </si>
  <si>
    <t>Староматакское</t>
  </si>
  <si>
    <t>92607456</t>
  </si>
  <si>
    <t>Старосалмановское</t>
  </si>
  <si>
    <t>92607460</t>
  </si>
  <si>
    <t>Старохурадинское</t>
  </si>
  <si>
    <t>92607464</t>
  </si>
  <si>
    <t>Старочелнинское</t>
  </si>
  <si>
    <t>92607468</t>
  </si>
  <si>
    <t>Тяжбердинское</t>
  </si>
  <si>
    <t>92607470</t>
  </si>
  <si>
    <t>Чувашско-Бродское</t>
  </si>
  <si>
    <t>92607472</t>
  </si>
  <si>
    <t>Чувашско-Бурнаевское</t>
  </si>
  <si>
    <t>92607476</t>
  </si>
  <si>
    <t>Шибашинское</t>
  </si>
  <si>
    <t>92607484</t>
  </si>
  <si>
    <t>Юхмачинское</t>
  </si>
  <si>
    <t>92607488</t>
  </si>
  <si>
    <t>Альметьевский муниципальный район</t>
  </si>
  <si>
    <t>92608000</t>
  </si>
  <si>
    <t>Абдрахмановское</t>
  </si>
  <si>
    <t>92608403</t>
  </si>
  <si>
    <t>Альметьевское</t>
  </si>
  <si>
    <t>92608404</t>
  </si>
  <si>
    <t>92608424</t>
  </si>
  <si>
    <t>Багряж-Никольское</t>
  </si>
  <si>
    <t>92608406</t>
  </si>
  <si>
    <t>Бишмунчинское</t>
  </si>
  <si>
    <t>92608409</t>
  </si>
  <si>
    <t>92608412</t>
  </si>
  <si>
    <t>Бутинское</t>
  </si>
  <si>
    <t>92608413</t>
  </si>
  <si>
    <t>Васильевское</t>
  </si>
  <si>
    <t>92608416</t>
  </si>
  <si>
    <t>Верхнеакташское</t>
  </si>
  <si>
    <t>92608418</t>
  </si>
  <si>
    <t>Верхнемактаминское</t>
  </si>
  <si>
    <t>92608419</t>
  </si>
  <si>
    <t>Город Альметьевск</t>
  </si>
  <si>
    <t>92608101</t>
  </si>
  <si>
    <t>Елховское</t>
  </si>
  <si>
    <t>92608421</t>
  </si>
  <si>
    <t>Ерсубайкинское</t>
  </si>
  <si>
    <t>92608422</t>
  </si>
  <si>
    <t>Калейкинское</t>
  </si>
  <si>
    <t>92608427</t>
  </si>
  <si>
    <t>Кама-Исмагиловское</t>
  </si>
  <si>
    <t>92608428</t>
  </si>
  <si>
    <t>Кичуйское</t>
  </si>
  <si>
    <t>92608433</t>
  </si>
  <si>
    <t>Кичучатовское</t>
  </si>
  <si>
    <t>92608434</t>
  </si>
  <si>
    <t>Клементейкинское</t>
  </si>
  <si>
    <t>92608436</t>
  </si>
  <si>
    <t>Кузайкинское</t>
  </si>
  <si>
    <t>92608439</t>
  </si>
  <si>
    <t>Кульшариповское</t>
  </si>
  <si>
    <t>92608440</t>
  </si>
  <si>
    <t>Лесно-Калейкинское</t>
  </si>
  <si>
    <t>92608441</t>
  </si>
  <si>
    <t>Маметьевское</t>
  </si>
  <si>
    <t>92608442</t>
  </si>
  <si>
    <t>Миннибаевское</t>
  </si>
  <si>
    <t>92608445</t>
  </si>
  <si>
    <t>Нижнеабдулловское</t>
  </si>
  <si>
    <t>92608447</t>
  </si>
  <si>
    <t>Новокашировское</t>
  </si>
  <si>
    <t>92608448</t>
  </si>
  <si>
    <t>Новонадыровское</t>
  </si>
  <si>
    <t>92608451</t>
  </si>
  <si>
    <t>Новоникольское</t>
  </si>
  <si>
    <t>92608454</t>
  </si>
  <si>
    <t>Новотроицкое</t>
  </si>
  <si>
    <t>92608457</t>
  </si>
  <si>
    <t>Русско-Акташское</t>
  </si>
  <si>
    <t>92608459</t>
  </si>
  <si>
    <t>Сиренькинское</t>
  </si>
  <si>
    <t>92608430</t>
  </si>
  <si>
    <t>Старомихайловское</t>
  </si>
  <si>
    <t>92608460</t>
  </si>
  <si>
    <t>Старосуркинское</t>
  </si>
  <si>
    <t>92608415</t>
  </si>
  <si>
    <t>Сулеевское</t>
  </si>
  <si>
    <t>92608463</t>
  </si>
  <si>
    <t>Тайсугановское</t>
  </si>
  <si>
    <t>92608464</t>
  </si>
  <si>
    <t>Ямашинское</t>
  </si>
  <si>
    <t>92608469</t>
  </si>
  <si>
    <t>Ямашское</t>
  </si>
  <si>
    <t>92608472</t>
  </si>
  <si>
    <t>поселок городского типа Нижняя Мактама</t>
  </si>
  <si>
    <t>92608105</t>
  </si>
  <si>
    <t>Апастовский муниципальный район</t>
  </si>
  <si>
    <t>92610000</t>
  </si>
  <si>
    <t>Альмендеровское</t>
  </si>
  <si>
    <t>92610403</t>
  </si>
  <si>
    <t>Бакрчинское</t>
  </si>
  <si>
    <t>92610410</t>
  </si>
  <si>
    <t>Бишевское</t>
  </si>
  <si>
    <t>92610412</t>
  </si>
  <si>
    <t>Большеболгоярское</t>
  </si>
  <si>
    <t>92610415</t>
  </si>
  <si>
    <t>Большекокузское</t>
  </si>
  <si>
    <t>92610417</t>
  </si>
  <si>
    <t>Булым-Булыхчинское</t>
  </si>
  <si>
    <t>92610425</t>
  </si>
  <si>
    <t>Верхнеаткозинское</t>
  </si>
  <si>
    <t>92610430</t>
  </si>
  <si>
    <t>Верхнеиндырчинское</t>
  </si>
  <si>
    <t>92610433</t>
  </si>
  <si>
    <t>Деушевское</t>
  </si>
  <si>
    <t>92610436</t>
  </si>
  <si>
    <t>Ишеевское</t>
  </si>
  <si>
    <t>92610439</t>
  </si>
  <si>
    <t>Каратунское</t>
  </si>
  <si>
    <t>92610444</t>
  </si>
  <si>
    <t>Кзыл-Тауское</t>
  </si>
  <si>
    <t>92610442</t>
  </si>
  <si>
    <t>Куштовское</t>
  </si>
  <si>
    <t>92610448</t>
  </si>
  <si>
    <t>Сатламышевское</t>
  </si>
  <si>
    <t>92610456</t>
  </si>
  <si>
    <t>Среднебалтаевское</t>
  </si>
  <si>
    <t>92610459</t>
  </si>
  <si>
    <t>Староюмралинское</t>
  </si>
  <si>
    <t>92610462</t>
  </si>
  <si>
    <t>Табар-Черкийское</t>
  </si>
  <si>
    <t>92610453</t>
  </si>
  <si>
    <t>Тутаевское</t>
  </si>
  <si>
    <t>92610455</t>
  </si>
  <si>
    <t>Черемшанское</t>
  </si>
  <si>
    <t>92610474</t>
  </si>
  <si>
    <t>Чуру-Барышевское</t>
  </si>
  <si>
    <t>92610477</t>
  </si>
  <si>
    <t>Шамбулыхчинское</t>
  </si>
  <si>
    <t>92610483</t>
  </si>
  <si>
    <t>поселок городского типа Апастово</t>
  </si>
  <si>
    <t>92610151</t>
  </si>
  <si>
    <t>Арский муниципальный район</t>
  </si>
  <si>
    <t>92612000</t>
  </si>
  <si>
    <t>Апазовское</t>
  </si>
  <si>
    <t>92612403</t>
  </si>
  <si>
    <t>Город Арск</t>
  </si>
  <si>
    <t>92612151</t>
  </si>
  <si>
    <t>Качелинское</t>
  </si>
  <si>
    <t>92612422</t>
  </si>
  <si>
    <t>Наласинское</t>
  </si>
  <si>
    <t>92612442</t>
  </si>
  <si>
    <t>Новокинерское</t>
  </si>
  <si>
    <t>92612450</t>
  </si>
  <si>
    <t>Новокишитское</t>
  </si>
  <si>
    <t>92612452</t>
  </si>
  <si>
    <t>Новокырлайское</t>
  </si>
  <si>
    <t>92612454</t>
  </si>
  <si>
    <t>Сизинское</t>
  </si>
  <si>
    <t>92612462</t>
  </si>
  <si>
    <t>Среднеатынское</t>
  </si>
  <si>
    <t>92612465</t>
  </si>
  <si>
    <t>Среднекорсинское</t>
  </si>
  <si>
    <t>92612415</t>
  </si>
  <si>
    <t>Старокырлайское</t>
  </si>
  <si>
    <t>92612439</t>
  </si>
  <si>
    <t>Старочурилинское</t>
  </si>
  <si>
    <t>92612474</t>
  </si>
  <si>
    <t>Ташкичинское</t>
  </si>
  <si>
    <t>92612480</t>
  </si>
  <si>
    <t>Урнякское</t>
  </si>
  <si>
    <t>92612406</t>
  </si>
  <si>
    <t>Утар-Атынское</t>
  </si>
  <si>
    <t>92612486</t>
  </si>
  <si>
    <t>Шушмабашское</t>
  </si>
  <si>
    <t>92612496</t>
  </si>
  <si>
    <t>Янга-Салское</t>
  </si>
  <si>
    <t>92612498</t>
  </si>
  <si>
    <t>Атнинский муниципальный район</t>
  </si>
  <si>
    <t>92613000</t>
  </si>
  <si>
    <t>Большеатнинское</t>
  </si>
  <si>
    <t>92613408</t>
  </si>
  <si>
    <t>Большеменгерское</t>
  </si>
  <si>
    <t>92613410</t>
  </si>
  <si>
    <t>Верхнесердинское</t>
  </si>
  <si>
    <t>92613415</t>
  </si>
  <si>
    <t>Коморгузинское</t>
  </si>
  <si>
    <t>92613425</t>
  </si>
  <si>
    <t>Кубянское</t>
  </si>
  <si>
    <t>92613430</t>
  </si>
  <si>
    <t>Кулле-Киминское</t>
  </si>
  <si>
    <t>92613434</t>
  </si>
  <si>
    <t>Кунгерское</t>
  </si>
  <si>
    <t>92613437</t>
  </si>
  <si>
    <t>Кшкловское</t>
  </si>
  <si>
    <t>92613440</t>
  </si>
  <si>
    <t>Нижнеберескинское</t>
  </si>
  <si>
    <t>92613445</t>
  </si>
  <si>
    <t>Нижнекуюкское</t>
  </si>
  <si>
    <t>92613447</t>
  </si>
  <si>
    <t>Новошашинское</t>
  </si>
  <si>
    <t>92613457</t>
  </si>
  <si>
    <t>Узюмское</t>
  </si>
  <si>
    <t>92613470</t>
  </si>
  <si>
    <t>Бавлинский муниципальный район</t>
  </si>
  <si>
    <t>92614000</t>
  </si>
  <si>
    <t>Александровское</t>
  </si>
  <si>
    <t>92614404</t>
  </si>
  <si>
    <t>Город Бавлы</t>
  </si>
  <si>
    <t>92614101</t>
  </si>
  <si>
    <t>Исергаповское</t>
  </si>
  <si>
    <t>92614424</t>
  </si>
  <si>
    <t>Кзыл-Ярское</t>
  </si>
  <si>
    <t>92614432</t>
  </si>
  <si>
    <t>Крым-Сарайское</t>
  </si>
  <si>
    <t>92614436</t>
  </si>
  <si>
    <t>Новозареченское</t>
  </si>
  <si>
    <t>92614416</t>
  </si>
  <si>
    <t>Покровско-Урустамакское</t>
  </si>
  <si>
    <t>92614440</t>
  </si>
  <si>
    <t>Поповское</t>
  </si>
  <si>
    <t>92614444</t>
  </si>
  <si>
    <t>Потапово-Тумбарлинское</t>
  </si>
  <si>
    <t>92614448</t>
  </si>
  <si>
    <t>Салиховское</t>
  </si>
  <si>
    <t>92614452</t>
  </si>
  <si>
    <t>Татарско-Кандызское</t>
  </si>
  <si>
    <t>92614460</t>
  </si>
  <si>
    <t>Тумбарлинское</t>
  </si>
  <si>
    <t>92614468</t>
  </si>
  <si>
    <t>Удмуртско-Ташлинское</t>
  </si>
  <si>
    <t>92614472</t>
  </si>
  <si>
    <t>Шалтинское</t>
  </si>
  <si>
    <t>92614480</t>
  </si>
  <si>
    <t>Балтасинский муниципальный район</t>
  </si>
  <si>
    <t>92615000</t>
  </si>
  <si>
    <t>Бурбашское</t>
  </si>
  <si>
    <t>92615407</t>
  </si>
  <si>
    <t>Бурнакское</t>
  </si>
  <si>
    <t>92615408</t>
  </si>
  <si>
    <t>Верхнесубашское</t>
  </si>
  <si>
    <t>92615415</t>
  </si>
  <si>
    <t>Карадуванское</t>
  </si>
  <si>
    <t>92615425</t>
  </si>
  <si>
    <t>Кугунурское</t>
  </si>
  <si>
    <t>92615420</t>
  </si>
  <si>
    <t>Малолызинское</t>
  </si>
  <si>
    <t>92615428</t>
  </si>
  <si>
    <t>Норминское</t>
  </si>
  <si>
    <t>92615430</t>
  </si>
  <si>
    <t>Нуринерское</t>
  </si>
  <si>
    <t>92615435</t>
  </si>
  <si>
    <t>Пижмарское</t>
  </si>
  <si>
    <t>92615440</t>
  </si>
  <si>
    <t>Салаусское</t>
  </si>
  <si>
    <t>92615445</t>
  </si>
  <si>
    <t>Смаильское</t>
  </si>
  <si>
    <t>92615410</t>
  </si>
  <si>
    <t>Сосновское</t>
  </si>
  <si>
    <t>92615450</t>
  </si>
  <si>
    <t>Среднекушкетское</t>
  </si>
  <si>
    <t>92615455</t>
  </si>
  <si>
    <t>Ципьинское</t>
  </si>
  <si>
    <t>92615465</t>
  </si>
  <si>
    <t>Шишинерское</t>
  </si>
  <si>
    <t>92615460</t>
  </si>
  <si>
    <t>Шубанское</t>
  </si>
  <si>
    <t>92615470</t>
  </si>
  <si>
    <t>Янгуловское</t>
  </si>
  <si>
    <t>92615475</t>
  </si>
  <si>
    <t>поселок городского типа Балтаси</t>
  </si>
  <si>
    <t>92615151</t>
  </si>
  <si>
    <t>Бугульминский муниципальный район</t>
  </si>
  <si>
    <t>92617000</t>
  </si>
  <si>
    <t>Акбашское</t>
  </si>
  <si>
    <t>92617405</t>
  </si>
  <si>
    <t>Березовское</t>
  </si>
  <si>
    <t>92617460</t>
  </si>
  <si>
    <t>Большефедоровское</t>
  </si>
  <si>
    <t>92617410</t>
  </si>
  <si>
    <t>Восточное</t>
  </si>
  <si>
    <t>92617412</t>
  </si>
  <si>
    <t>Вязовское</t>
  </si>
  <si>
    <t>92617425</t>
  </si>
  <si>
    <t>Город Бугульма</t>
  </si>
  <si>
    <t>92617101</t>
  </si>
  <si>
    <t>Зеленорощинское</t>
  </si>
  <si>
    <t>92617415</t>
  </si>
  <si>
    <t>Ключевское</t>
  </si>
  <si>
    <t>92617420</t>
  </si>
  <si>
    <t>92617430</t>
  </si>
  <si>
    <t>Малобугульминское</t>
  </si>
  <si>
    <t>92617435</t>
  </si>
  <si>
    <t>Наратлинское</t>
  </si>
  <si>
    <t>92617440</t>
  </si>
  <si>
    <t>Новоалександровское</t>
  </si>
  <si>
    <t>92617445</t>
  </si>
  <si>
    <t>Новосумароковское</t>
  </si>
  <si>
    <t>92617450</t>
  </si>
  <si>
    <t>Петровское</t>
  </si>
  <si>
    <t>92617452</t>
  </si>
  <si>
    <t>Подгорненское</t>
  </si>
  <si>
    <t>92617455</t>
  </si>
  <si>
    <t>Спасское</t>
  </si>
  <si>
    <t>92617465</t>
  </si>
  <si>
    <t>Староисаковское</t>
  </si>
  <si>
    <t>92617470</t>
  </si>
  <si>
    <t>Татарско-Дымское</t>
  </si>
  <si>
    <t>92617475</t>
  </si>
  <si>
    <t>поселок городского типа Карабаш</t>
  </si>
  <si>
    <t>92617155</t>
  </si>
  <si>
    <t>Буинский муниципальный район</t>
  </si>
  <si>
    <t>92618000</t>
  </si>
  <si>
    <t>Адав-Тулумбаевское</t>
  </si>
  <si>
    <t>92618404</t>
  </si>
  <si>
    <t>Аксунское</t>
  </si>
  <si>
    <t>92618407</t>
  </si>
  <si>
    <t>Альшеевское</t>
  </si>
  <si>
    <t>92618408</t>
  </si>
  <si>
    <t>Альшиховское</t>
  </si>
  <si>
    <t>92618411</t>
  </si>
  <si>
    <t>Бик-Утеевское</t>
  </si>
  <si>
    <t>92618415</t>
  </si>
  <si>
    <t>Большефроловское</t>
  </si>
  <si>
    <t>92618419</t>
  </si>
  <si>
    <t>Бюрганское</t>
  </si>
  <si>
    <t>92618423</t>
  </si>
  <si>
    <t>Верхнелащинское</t>
  </si>
  <si>
    <t>92618427</t>
  </si>
  <si>
    <t>Город Буинск</t>
  </si>
  <si>
    <t>92618101</t>
  </si>
  <si>
    <t>Исаковское</t>
  </si>
  <si>
    <t>92618431</t>
  </si>
  <si>
    <t>Кайбицкое</t>
  </si>
  <si>
    <t>92618435</t>
  </si>
  <si>
    <t>Киятское</t>
  </si>
  <si>
    <t>92618439</t>
  </si>
  <si>
    <t>Кошки-Теняковское</t>
  </si>
  <si>
    <t>92618438</t>
  </si>
  <si>
    <t>Кошки-Шемякинское</t>
  </si>
  <si>
    <t>92618440</t>
  </si>
  <si>
    <t>Малобуинковское</t>
  </si>
  <si>
    <t>92618441</t>
  </si>
  <si>
    <t>Мещеряковское</t>
  </si>
  <si>
    <t>92618442</t>
  </si>
  <si>
    <t>Мокросавалеевское</t>
  </si>
  <si>
    <t>92618443</t>
  </si>
  <si>
    <t>Нижненаратбашское</t>
  </si>
  <si>
    <t>92618447</t>
  </si>
  <si>
    <t>Новотинчалинское</t>
  </si>
  <si>
    <t>92618451</t>
  </si>
  <si>
    <t>Новочечкабское</t>
  </si>
  <si>
    <t>92618454</t>
  </si>
  <si>
    <t>Нурлатское</t>
  </si>
  <si>
    <t>92618455</t>
  </si>
  <si>
    <t>Рунгинское</t>
  </si>
  <si>
    <t>92618458</t>
  </si>
  <si>
    <t>Сорок-Сайдакское</t>
  </si>
  <si>
    <t>92618462</t>
  </si>
  <si>
    <t>Старостуденецкое</t>
  </si>
  <si>
    <t>92618469</t>
  </si>
  <si>
    <t>Старотинчалинское</t>
  </si>
  <si>
    <t>92618472</t>
  </si>
  <si>
    <t>Тимбаевское</t>
  </si>
  <si>
    <t>92618476</t>
  </si>
  <si>
    <t>Черки-Гришинское</t>
  </si>
  <si>
    <t>92618480</t>
  </si>
  <si>
    <t>Черки-Кильдуразское</t>
  </si>
  <si>
    <t>92618483</t>
  </si>
  <si>
    <t>Чувашско-Кищаковское</t>
  </si>
  <si>
    <t>92618487</t>
  </si>
  <si>
    <t>Энтуганское</t>
  </si>
  <si>
    <t>92618491</t>
  </si>
  <si>
    <t>Яшевское</t>
  </si>
  <si>
    <t>92618495</t>
  </si>
  <si>
    <t>Верхнеуслонский муниципальный район</t>
  </si>
  <si>
    <t>92620000</t>
  </si>
  <si>
    <t>Большемеминское</t>
  </si>
  <si>
    <t>92620403</t>
  </si>
  <si>
    <t>Бурнашевское</t>
  </si>
  <si>
    <t>92620405</t>
  </si>
  <si>
    <t>92620408</t>
  </si>
  <si>
    <t>Введенско-Слободское</t>
  </si>
  <si>
    <t>92620410</t>
  </si>
  <si>
    <t>Верхнеуслонское</t>
  </si>
  <si>
    <t>92620415</t>
  </si>
  <si>
    <t>Канашское</t>
  </si>
  <si>
    <t>92620420</t>
  </si>
  <si>
    <t>Кильдеевское</t>
  </si>
  <si>
    <t>92620425</t>
  </si>
  <si>
    <t>Коргузинское</t>
  </si>
  <si>
    <t>92620435</t>
  </si>
  <si>
    <t>Кураловское</t>
  </si>
  <si>
    <t>92620440</t>
  </si>
  <si>
    <t>Майданское</t>
  </si>
  <si>
    <t>92620445</t>
  </si>
  <si>
    <t>Макуловское</t>
  </si>
  <si>
    <t>92620450</t>
  </si>
  <si>
    <t>Набережно-Морквашское</t>
  </si>
  <si>
    <t>92620460</t>
  </si>
  <si>
    <t>Нижнеуслонское</t>
  </si>
  <si>
    <t>92620465</t>
  </si>
  <si>
    <t>Новорусско-Маматкозинское</t>
  </si>
  <si>
    <t>92620470</t>
  </si>
  <si>
    <t>Октябрьское</t>
  </si>
  <si>
    <t>92620472</t>
  </si>
  <si>
    <t>Печищинское</t>
  </si>
  <si>
    <t>92620473</t>
  </si>
  <si>
    <t>Соболевское</t>
  </si>
  <si>
    <t>92620474</t>
  </si>
  <si>
    <t>Шеланговское</t>
  </si>
  <si>
    <t>92620475</t>
  </si>
  <si>
    <t>Ямбулатовское</t>
  </si>
  <si>
    <t>92620478</t>
  </si>
  <si>
    <t>город Иннополис</t>
  </si>
  <si>
    <t>92620109</t>
  </si>
  <si>
    <t>Высокогорский муниципальный район</t>
  </si>
  <si>
    <t>92622000</t>
  </si>
  <si>
    <t>Айбашское</t>
  </si>
  <si>
    <t>92622403</t>
  </si>
  <si>
    <t>Алан-Бексерское</t>
  </si>
  <si>
    <t>92622406</t>
  </si>
  <si>
    <t>Альдермышское</t>
  </si>
  <si>
    <t>92622409</t>
  </si>
  <si>
    <t>Березкинское</t>
  </si>
  <si>
    <t>92622411</t>
  </si>
  <si>
    <t>Бирюлинское</t>
  </si>
  <si>
    <t>92622412</t>
  </si>
  <si>
    <t>Большебитаманское</t>
  </si>
  <si>
    <t>92622415</t>
  </si>
  <si>
    <t>Большековалинское</t>
  </si>
  <si>
    <t>92622421</t>
  </si>
  <si>
    <t>Высокогорское</t>
  </si>
  <si>
    <t>92622427</t>
  </si>
  <si>
    <t>Дачное</t>
  </si>
  <si>
    <t>92622429</t>
  </si>
  <si>
    <t>Дубъязское</t>
  </si>
  <si>
    <t>92622430</t>
  </si>
  <si>
    <t>Иске-Казанское</t>
  </si>
  <si>
    <t>92622431</t>
  </si>
  <si>
    <t>Казакларское</t>
  </si>
  <si>
    <t>92622434</t>
  </si>
  <si>
    <t>Красносельское</t>
  </si>
  <si>
    <t>92622440</t>
  </si>
  <si>
    <t>Куркачинское</t>
  </si>
  <si>
    <t>92622441</t>
  </si>
  <si>
    <t>Мемдельское</t>
  </si>
  <si>
    <t>92622443</t>
  </si>
  <si>
    <t>Мульминское</t>
  </si>
  <si>
    <t>92622446</t>
  </si>
  <si>
    <t>Село-Алатское</t>
  </si>
  <si>
    <t>92622455</t>
  </si>
  <si>
    <t>Семиозерское</t>
  </si>
  <si>
    <t>92622458</t>
  </si>
  <si>
    <t>Суксинское</t>
  </si>
  <si>
    <t>92622462</t>
  </si>
  <si>
    <t>Ташлы-Ковалинское</t>
  </si>
  <si>
    <t>92622464</t>
  </si>
  <si>
    <t>Усадское</t>
  </si>
  <si>
    <t>92622467</t>
  </si>
  <si>
    <t>Чепчуговское</t>
  </si>
  <si>
    <t>92622473</t>
  </si>
  <si>
    <t>Чернышевское</t>
  </si>
  <si>
    <t>92622474</t>
  </si>
  <si>
    <t>Шапшинское</t>
  </si>
  <si>
    <t>92622479</t>
  </si>
  <si>
    <t>Ямашурминское</t>
  </si>
  <si>
    <t>92622485</t>
  </si>
  <si>
    <t>Город Казань</t>
  </si>
  <si>
    <t>92701000</t>
  </si>
  <si>
    <t>Город Набережные Челны</t>
  </si>
  <si>
    <t>92730000</t>
  </si>
  <si>
    <t>Дрожжановский муниципальный район</t>
  </si>
  <si>
    <t>92624000</t>
  </si>
  <si>
    <t>Алешкин-Саплыкское</t>
  </si>
  <si>
    <t>92624405</t>
  </si>
  <si>
    <t>Большеаксинское</t>
  </si>
  <si>
    <t>92624410</t>
  </si>
  <si>
    <t>Большецильнинское</t>
  </si>
  <si>
    <t>92624415</t>
  </si>
  <si>
    <t>Городищенское</t>
  </si>
  <si>
    <t>92624420</t>
  </si>
  <si>
    <t>Звездинское</t>
  </si>
  <si>
    <t>92624425</t>
  </si>
  <si>
    <t>Малоцильнинское</t>
  </si>
  <si>
    <t>92624430</t>
  </si>
  <si>
    <t>Марсовское</t>
  </si>
  <si>
    <t>92624435</t>
  </si>
  <si>
    <t>Матакское</t>
  </si>
  <si>
    <t>92624440</t>
  </si>
  <si>
    <t>Нижнечекурское</t>
  </si>
  <si>
    <t>92624445</t>
  </si>
  <si>
    <t>Новобурундуковское</t>
  </si>
  <si>
    <t>92624450</t>
  </si>
  <si>
    <t>Новоильмовское</t>
  </si>
  <si>
    <t>92624455</t>
  </si>
  <si>
    <t>Новоишлинское</t>
  </si>
  <si>
    <t>92624460</t>
  </si>
  <si>
    <t>Село-Убейское</t>
  </si>
  <si>
    <t>92624465</t>
  </si>
  <si>
    <t>Стародрожжановское</t>
  </si>
  <si>
    <t>92624470</t>
  </si>
  <si>
    <t>Старокакерлинское</t>
  </si>
  <si>
    <t>92624475</t>
  </si>
  <si>
    <t>Старочукалинское</t>
  </si>
  <si>
    <t>92624480</t>
  </si>
  <si>
    <t>Старошаймурзинское</t>
  </si>
  <si>
    <t>92624485</t>
  </si>
  <si>
    <t>Чувашско-Дрожжановское</t>
  </si>
  <si>
    <t>92624490</t>
  </si>
  <si>
    <t>Шланговское</t>
  </si>
  <si>
    <t>92624495</t>
  </si>
  <si>
    <t>Елабужский муниципальный район</t>
  </si>
  <si>
    <t>92626000</t>
  </si>
  <si>
    <t>92626401</t>
  </si>
  <si>
    <t>Бехтеревское</t>
  </si>
  <si>
    <t>92626404</t>
  </si>
  <si>
    <t>Большееловское</t>
  </si>
  <si>
    <t>92626412</t>
  </si>
  <si>
    <t>Большекачкинское</t>
  </si>
  <si>
    <t>92626416</t>
  </si>
  <si>
    <t>Большешурнякское</t>
  </si>
  <si>
    <t>92626420</t>
  </si>
  <si>
    <t>Город Елабуга</t>
  </si>
  <si>
    <t>92626101</t>
  </si>
  <si>
    <t>Костенеевское</t>
  </si>
  <si>
    <t>92626432</t>
  </si>
  <si>
    <t>Лекаревское</t>
  </si>
  <si>
    <t>92626436</t>
  </si>
  <si>
    <t>Мортовское</t>
  </si>
  <si>
    <t>92626444</t>
  </si>
  <si>
    <t>Мурзихинское</t>
  </si>
  <si>
    <t>92626448</t>
  </si>
  <si>
    <t>Поспеловское</t>
  </si>
  <si>
    <t>92626456</t>
  </si>
  <si>
    <t>Старокуклюкское</t>
  </si>
  <si>
    <t>92626468</t>
  </si>
  <si>
    <t>Староюрашское</t>
  </si>
  <si>
    <t>92626472</t>
  </si>
  <si>
    <t>Танайское</t>
  </si>
  <si>
    <t>92626476</t>
  </si>
  <si>
    <t>Татарско-Дюм-Дюмское</t>
  </si>
  <si>
    <t>92626478</t>
  </si>
  <si>
    <t>Яковлевское</t>
  </si>
  <si>
    <t>92626492</t>
  </si>
  <si>
    <t>Заинский муниципальный район</t>
  </si>
  <si>
    <t>92627000</t>
  </si>
  <si>
    <t>Аксаринское</t>
  </si>
  <si>
    <t>92627484</t>
  </si>
  <si>
    <t>Александро-Слободское</t>
  </si>
  <si>
    <t>92627405</t>
  </si>
  <si>
    <t>Багряжское</t>
  </si>
  <si>
    <t>92627415</t>
  </si>
  <si>
    <t>Бегишевское</t>
  </si>
  <si>
    <t>92627420</t>
  </si>
  <si>
    <t>Бухарайское</t>
  </si>
  <si>
    <t>92627425</t>
  </si>
  <si>
    <t>Верхненалимское</t>
  </si>
  <si>
    <t>92627430</t>
  </si>
  <si>
    <t>Верхнепинячинское</t>
  </si>
  <si>
    <t>92627432</t>
  </si>
  <si>
    <t>Верхнешипкинское</t>
  </si>
  <si>
    <t>92627434</t>
  </si>
  <si>
    <t>Город Заинск</t>
  </si>
  <si>
    <t>92627101</t>
  </si>
  <si>
    <t>Гулькинское</t>
  </si>
  <si>
    <t>92627435</t>
  </si>
  <si>
    <t>Дуртмунчинское</t>
  </si>
  <si>
    <t>92627444</t>
  </si>
  <si>
    <t>Кадыровское</t>
  </si>
  <si>
    <t>92627410</t>
  </si>
  <si>
    <t>Нижнебишевское</t>
  </si>
  <si>
    <t>92627454</t>
  </si>
  <si>
    <t>Новоспасское</t>
  </si>
  <si>
    <t>92627459</t>
  </si>
  <si>
    <t>92627464</t>
  </si>
  <si>
    <t>Поручиковское</t>
  </si>
  <si>
    <t>92627466</t>
  </si>
  <si>
    <t>Савалеевское</t>
  </si>
  <si>
    <t>92627468</t>
  </si>
  <si>
    <t>Сармаш-Башское</t>
  </si>
  <si>
    <t>92627476</t>
  </si>
  <si>
    <t>Светлоозерское</t>
  </si>
  <si>
    <t>92627480</t>
  </si>
  <si>
    <t>Старо-Мавринское</t>
  </si>
  <si>
    <t>92627481</t>
  </si>
  <si>
    <t>Тюгеевское</t>
  </si>
  <si>
    <t>92627488</t>
  </si>
  <si>
    <t>92627489</t>
  </si>
  <si>
    <t>Чубуклинское</t>
  </si>
  <si>
    <t>92627490</t>
  </si>
  <si>
    <t>Зеленодольский муниципальный район</t>
  </si>
  <si>
    <t>92628000</t>
  </si>
  <si>
    <t>Айшинское</t>
  </si>
  <si>
    <t>92628404</t>
  </si>
  <si>
    <t>Акзигитовское</t>
  </si>
  <si>
    <t>92628408</t>
  </si>
  <si>
    <t>Бишнинское</t>
  </si>
  <si>
    <t>92628416</t>
  </si>
  <si>
    <t>Большеачасырское</t>
  </si>
  <si>
    <t>92628412</t>
  </si>
  <si>
    <t>Большеключинское</t>
  </si>
  <si>
    <t>92628420</t>
  </si>
  <si>
    <t>Большекургузинское</t>
  </si>
  <si>
    <t>92628424</t>
  </si>
  <si>
    <t>Большеширданское</t>
  </si>
  <si>
    <t>92628432</t>
  </si>
  <si>
    <t>Большеякинское</t>
  </si>
  <si>
    <t>92628488</t>
  </si>
  <si>
    <t>Город Зеленодольск</t>
  </si>
  <si>
    <t>92628101</t>
  </si>
  <si>
    <t>Кугеевское</t>
  </si>
  <si>
    <t>92628442</t>
  </si>
  <si>
    <t>Кугушевское</t>
  </si>
  <si>
    <t>92628444</t>
  </si>
  <si>
    <t>Мамадыш-Акиловское</t>
  </si>
  <si>
    <t>92628448</t>
  </si>
  <si>
    <t>Молвинское</t>
  </si>
  <si>
    <t>92628454</t>
  </si>
  <si>
    <t>Нижнеураспугинское</t>
  </si>
  <si>
    <t>92628456</t>
  </si>
  <si>
    <t>Новопольское</t>
  </si>
  <si>
    <t>92628460</t>
  </si>
  <si>
    <t>92628464</t>
  </si>
  <si>
    <t>92628468</t>
  </si>
  <si>
    <t>Осиновское</t>
  </si>
  <si>
    <t>92628472</t>
  </si>
  <si>
    <t>Раифское</t>
  </si>
  <si>
    <t>92628474</t>
  </si>
  <si>
    <t>Русско-Азелеевское</t>
  </si>
  <si>
    <t>92628476</t>
  </si>
  <si>
    <t>Свияжское</t>
  </si>
  <si>
    <t>92628477</t>
  </si>
  <si>
    <t>Утяшкинское</t>
  </si>
  <si>
    <t>92628436</t>
  </si>
  <si>
    <t>поселок городского типа Васильево</t>
  </si>
  <si>
    <t>92628155</t>
  </si>
  <si>
    <t>поселок городского типа Нижние Вязовые</t>
  </si>
  <si>
    <t>92628162</t>
  </si>
  <si>
    <t>Кайбицкий муниципальный район</t>
  </si>
  <si>
    <t>92629000</t>
  </si>
  <si>
    <t>Багаевское</t>
  </si>
  <si>
    <t>92629405</t>
  </si>
  <si>
    <t>Большекайбицкое</t>
  </si>
  <si>
    <t>92629408</t>
  </si>
  <si>
    <t>Большеподберезинское</t>
  </si>
  <si>
    <t>92629409</t>
  </si>
  <si>
    <t>Большерусаковское</t>
  </si>
  <si>
    <t>92629410</t>
  </si>
  <si>
    <t>Бурундуковское</t>
  </si>
  <si>
    <t>92629412</t>
  </si>
  <si>
    <t>Кулангинское</t>
  </si>
  <si>
    <t>92629423</t>
  </si>
  <si>
    <t>Кушманское</t>
  </si>
  <si>
    <t>92629426</t>
  </si>
  <si>
    <t>Маломеминское</t>
  </si>
  <si>
    <t>92629428</t>
  </si>
  <si>
    <t>Молькеевское</t>
  </si>
  <si>
    <t>92629430</t>
  </si>
  <si>
    <t>Муралинское</t>
  </si>
  <si>
    <t>92629432</t>
  </si>
  <si>
    <t>Надеждинское</t>
  </si>
  <si>
    <t>92629435</t>
  </si>
  <si>
    <t>Старотябердинское</t>
  </si>
  <si>
    <t>92629445</t>
  </si>
  <si>
    <t>Ульянковское</t>
  </si>
  <si>
    <t>92629447</t>
  </si>
  <si>
    <t>Федоровское</t>
  </si>
  <si>
    <t>92629450</t>
  </si>
  <si>
    <t>Хозесановское</t>
  </si>
  <si>
    <t>92629455</t>
  </si>
  <si>
    <t>Чутеевское</t>
  </si>
  <si>
    <t>92629460</t>
  </si>
  <si>
    <t>Эбалаковское</t>
  </si>
  <si>
    <t>92629465</t>
  </si>
  <si>
    <t>Камско-Устьинский муниципальный район</t>
  </si>
  <si>
    <t>92630000</t>
  </si>
  <si>
    <t>92630403</t>
  </si>
  <si>
    <t>Большебуртасское</t>
  </si>
  <si>
    <t>92630405</t>
  </si>
  <si>
    <t>Большекармалинское</t>
  </si>
  <si>
    <t>92630410</t>
  </si>
  <si>
    <t>Большекляринское</t>
  </si>
  <si>
    <t>92630415</t>
  </si>
  <si>
    <t>Большесалтыковское</t>
  </si>
  <si>
    <t>92630420</t>
  </si>
  <si>
    <t>Варваринское</t>
  </si>
  <si>
    <t>92630425</t>
  </si>
  <si>
    <t>Кирельское</t>
  </si>
  <si>
    <t>92630430</t>
  </si>
  <si>
    <t>Клянчеевское</t>
  </si>
  <si>
    <t>92630435</t>
  </si>
  <si>
    <t>Красновидовское</t>
  </si>
  <si>
    <t>92630440</t>
  </si>
  <si>
    <t>Малосалтыковское</t>
  </si>
  <si>
    <t>92630445</t>
  </si>
  <si>
    <t>Осинниковское</t>
  </si>
  <si>
    <t>92630447</t>
  </si>
  <si>
    <t>Старобарышевское</t>
  </si>
  <si>
    <t>92630450</t>
  </si>
  <si>
    <t>Староказеевское</t>
  </si>
  <si>
    <t>92630455</t>
  </si>
  <si>
    <t>Сюкеевское</t>
  </si>
  <si>
    <t>92630460</t>
  </si>
  <si>
    <t>Теньковское</t>
  </si>
  <si>
    <t>92630465</t>
  </si>
  <si>
    <t>Уразлинское</t>
  </si>
  <si>
    <t>92630470</t>
  </si>
  <si>
    <t>Янгасалское</t>
  </si>
  <si>
    <t>92630475</t>
  </si>
  <si>
    <t>поселок городского типа Камское Устье</t>
  </si>
  <si>
    <t>92630151</t>
  </si>
  <si>
    <t>поселок городского типа Куйбышевский Затон</t>
  </si>
  <si>
    <t>92630157</t>
  </si>
  <si>
    <t>поселок городского типа Тенишево</t>
  </si>
  <si>
    <t>92630165</t>
  </si>
  <si>
    <t>Кукморский муниципальный район</t>
  </si>
  <si>
    <t>92633000</t>
  </si>
  <si>
    <t>Байлянгарское</t>
  </si>
  <si>
    <t>92633404</t>
  </si>
  <si>
    <t>Березнякское</t>
  </si>
  <si>
    <t>92633408</t>
  </si>
  <si>
    <t>Большекукморское</t>
  </si>
  <si>
    <t>92633412</t>
  </si>
  <si>
    <t>Большесардекское</t>
  </si>
  <si>
    <t>92633416</t>
  </si>
  <si>
    <t>Важашурское</t>
  </si>
  <si>
    <t>92633420</t>
  </si>
  <si>
    <t>Каенсарское</t>
  </si>
  <si>
    <t>92633423</t>
  </si>
  <si>
    <t>Каркаусское</t>
  </si>
  <si>
    <t>92633424</t>
  </si>
  <si>
    <t>92633428</t>
  </si>
  <si>
    <t>Лельвижское</t>
  </si>
  <si>
    <t>92633429</t>
  </si>
  <si>
    <t>Лубянское</t>
  </si>
  <si>
    <t>92633434</t>
  </si>
  <si>
    <t>Мамаширское</t>
  </si>
  <si>
    <t>92633430</t>
  </si>
  <si>
    <t>Манзарасское</t>
  </si>
  <si>
    <t>92633432</t>
  </si>
  <si>
    <t>Нижнеискубашское</t>
  </si>
  <si>
    <t>92633436</t>
  </si>
  <si>
    <t>Нижнерусское</t>
  </si>
  <si>
    <t>92633440</t>
  </si>
  <si>
    <t>Ныртинское</t>
  </si>
  <si>
    <t>92633444</t>
  </si>
  <si>
    <t>Нырьинское</t>
  </si>
  <si>
    <t>92633448</t>
  </si>
  <si>
    <t>Олуязское</t>
  </si>
  <si>
    <t>92633452</t>
  </si>
  <si>
    <t>Ошторма-Юмьинское</t>
  </si>
  <si>
    <t>92633456</t>
  </si>
  <si>
    <t>Починок-Кучуковское</t>
  </si>
  <si>
    <t>92633460</t>
  </si>
  <si>
    <t>Псякское</t>
  </si>
  <si>
    <t>92633464</t>
  </si>
  <si>
    <t>Сардекбашское</t>
  </si>
  <si>
    <t>92633468</t>
  </si>
  <si>
    <t>Село-Чуринское</t>
  </si>
  <si>
    <t>92633472</t>
  </si>
  <si>
    <t>Среднекуморское</t>
  </si>
  <si>
    <t>92633476</t>
  </si>
  <si>
    <t>Туембашское</t>
  </si>
  <si>
    <t>92633477</t>
  </si>
  <si>
    <t>Уркушское</t>
  </si>
  <si>
    <t>92633478</t>
  </si>
  <si>
    <t>Чарлинское</t>
  </si>
  <si>
    <t>92633480</t>
  </si>
  <si>
    <t>Ядыгерьское</t>
  </si>
  <si>
    <t>92633484</t>
  </si>
  <si>
    <t>Яныльское</t>
  </si>
  <si>
    <t>92633488</t>
  </si>
  <si>
    <t>Ятмас-Дусаевское</t>
  </si>
  <si>
    <t>92633490</t>
  </si>
  <si>
    <t>город Кукмор</t>
  </si>
  <si>
    <t>92633101</t>
  </si>
  <si>
    <t>Лаишевский муниципальный район</t>
  </si>
  <si>
    <t>92634000</t>
  </si>
  <si>
    <t>92634404</t>
  </si>
  <si>
    <t>Атабаевское</t>
  </si>
  <si>
    <t>92634408</t>
  </si>
  <si>
    <t>Большекабанское</t>
  </si>
  <si>
    <t>92634412</t>
  </si>
  <si>
    <t>Габишевское</t>
  </si>
  <si>
    <t>92634414</t>
  </si>
  <si>
    <t>Город Лаишево</t>
  </si>
  <si>
    <t>92634101</t>
  </si>
  <si>
    <t>Державинское</t>
  </si>
  <si>
    <t>92634415</t>
  </si>
  <si>
    <t>Егорьевское</t>
  </si>
  <si>
    <t>92634416</t>
  </si>
  <si>
    <t>Кирбинское</t>
  </si>
  <si>
    <t>92634428</t>
  </si>
  <si>
    <t>Куюковское</t>
  </si>
  <si>
    <t>92634432</t>
  </si>
  <si>
    <t>Макаровское</t>
  </si>
  <si>
    <t>92634436</t>
  </si>
  <si>
    <t>Малоелгинское</t>
  </si>
  <si>
    <t>92634440</t>
  </si>
  <si>
    <t>Матюшинское</t>
  </si>
  <si>
    <t>92634442</t>
  </si>
  <si>
    <t>Нармонское</t>
  </si>
  <si>
    <t>92634444</t>
  </si>
  <si>
    <t>Никольское</t>
  </si>
  <si>
    <t>92634448</t>
  </si>
  <si>
    <t>Орловское</t>
  </si>
  <si>
    <t>92634484</t>
  </si>
  <si>
    <t>Пелевское</t>
  </si>
  <si>
    <t>92634452</t>
  </si>
  <si>
    <t>Песчано-Ковалинское</t>
  </si>
  <si>
    <t>92634456</t>
  </si>
  <si>
    <t>Рождественское</t>
  </si>
  <si>
    <t>92634460</t>
  </si>
  <si>
    <t>Сокуровское</t>
  </si>
  <si>
    <t>92634468</t>
  </si>
  <si>
    <t>Среднедевятовское</t>
  </si>
  <si>
    <t>92634472</t>
  </si>
  <si>
    <t>Столбищенское</t>
  </si>
  <si>
    <t>92634480</t>
  </si>
  <si>
    <t>Татарско-Сараловское</t>
  </si>
  <si>
    <t>92634486</t>
  </si>
  <si>
    <t>Татарско-Янтыкское</t>
  </si>
  <si>
    <t>92634488</t>
  </si>
  <si>
    <t>Чирповское</t>
  </si>
  <si>
    <t>92634492</t>
  </si>
  <si>
    <t>Лениногорский муниципальный район</t>
  </si>
  <si>
    <t>92636000</t>
  </si>
  <si>
    <t>Глазовское</t>
  </si>
  <si>
    <t>92636405</t>
  </si>
  <si>
    <t>Город Лениногорск</t>
  </si>
  <si>
    <t>92636101</t>
  </si>
  <si>
    <t>Зай-Каратайское</t>
  </si>
  <si>
    <t>92636410</t>
  </si>
  <si>
    <t>92636412</t>
  </si>
  <si>
    <t>Ивановское</t>
  </si>
  <si>
    <t>92636415</t>
  </si>
  <si>
    <t>Каркалинское</t>
  </si>
  <si>
    <t>92636418</t>
  </si>
  <si>
    <t>Кармалкинское</t>
  </si>
  <si>
    <t>92636419</t>
  </si>
  <si>
    <t>Керлигачское</t>
  </si>
  <si>
    <t>92636420</t>
  </si>
  <si>
    <t>Куакбашское</t>
  </si>
  <si>
    <t>92636425</t>
  </si>
  <si>
    <t>Мичуринское</t>
  </si>
  <si>
    <t>92636435</t>
  </si>
  <si>
    <t>Мукмин-Каратайское</t>
  </si>
  <si>
    <t>92636437</t>
  </si>
  <si>
    <t>Нижнечершилинское</t>
  </si>
  <si>
    <t>92636440</t>
  </si>
  <si>
    <t>Новоиштерякское</t>
  </si>
  <si>
    <t>92636445</t>
  </si>
  <si>
    <t>Новочершилинское</t>
  </si>
  <si>
    <t>92636447</t>
  </si>
  <si>
    <t>Письмянское</t>
  </si>
  <si>
    <t>92636450</t>
  </si>
  <si>
    <t>Сарабикуловское</t>
  </si>
  <si>
    <t>92636455</t>
  </si>
  <si>
    <t>Староиштерякское</t>
  </si>
  <si>
    <t>92636460</t>
  </si>
  <si>
    <t>Старокувакское</t>
  </si>
  <si>
    <t>92636465</t>
  </si>
  <si>
    <t>Старошугуровское</t>
  </si>
  <si>
    <t>92636470</t>
  </si>
  <si>
    <t>Сугушлинское</t>
  </si>
  <si>
    <t>92636475</t>
  </si>
  <si>
    <t>Тимяшевское</t>
  </si>
  <si>
    <t>92636480</t>
  </si>
  <si>
    <t>Туктарово-Урдалинское</t>
  </si>
  <si>
    <t>92636485</t>
  </si>
  <si>
    <t>Урмышлинское</t>
  </si>
  <si>
    <t>92636490</t>
  </si>
  <si>
    <t>Федотовское</t>
  </si>
  <si>
    <t>92636495</t>
  </si>
  <si>
    <t>Шугуровское</t>
  </si>
  <si>
    <t>92636497</t>
  </si>
  <si>
    <t>Мамадышский муниципальный район</t>
  </si>
  <si>
    <t>92638000</t>
  </si>
  <si>
    <t>Албайское</t>
  </si>
  <si>
    <t>92638403</t>
  </si>
  <si>
    <t>Верхнеошминское</t>
  </si>
  <si>
    <t>92638406</t>
  </si>
  <si>
    <t>Город Мамадыш</t>
  </si>
  <si>
    <t>92638101</t>
  </si>
  <si>
    <t>Дюсьметьевское</t>
  </si>
  <si>
    <t>92638415</t>
  </si>
  <si>
    <t>Ишкеевское</t>
  </si>
  <si>
    <t>92638418</t>
  </si>
  <si>
    <t>Катмышское</t>
  </si>
  <si>
    <t>92638421</t>
  </si>
  <si>
    <t>Кемеш-Кульское</t>
  </si>
  <si>
    <t>92638424</t>
  </si>
  <si>
    <t>Кляушское</t>
  </si>
  <si>
    <t>92638427</t>
  </si>
  <si>
    <t>Красногорское</t>
  </si>
  <si>
    <t>92638430</t>
  </si>
  <si>
    <t>Куюк-Ерыксинское</t>
  </si>
  <si>
    <t>92638436</t>
  </si>
  <si>
    <t>Малокирменское</t>
  </si>
  <si>
    <t>92638442</t>
  </si>
  <si>
    <t>Нижнеошминское</t>
  </si>
  <si>
    <t>92638448</t>
  </si>
  <si>
    <t>Нижнесуньское</t>
  </si>
  <si>
    <t>92638451</t>
  </si>
  <si>
    <t>Нижнетаканышское</t>
  </si>
  <si>
    <t>92638454</t>
  </si>
  <si>
    <t>Нижнешандерское</t>
  </si>
  <si>
    <t>92638457</t>
  </si>
  <si>
    <t>Никифоровское</t>
  </si>
  <si>
    <t>92638460</t>
  </si>
  <si>
    <t>92638463</t>
  </si>
  <si>
    <t>Омарское</t>
  </si>
  <si>
    <t>92638466</t>
  </si>
  <si>
    <t>Отарское</t>
  </si>
  <si>
    <t>92638469</t>
  </si>
  <si>
    <t>Сокольское</t>
  </si>
  <si>
    <t>92638475</t>
  </si>
  <si>
    <t>Среднекирменское</t>
  </si>
  <si>
    <t>92638478</t>
  </si>
  <si>
    <t>Суньское</t>
  </si>
  <si>
    <t>92638480</t>
  </si>
  <si>
    <t>Тавельское</t>
  </si>
  <si>
    <t>92638481</t>
  </si>
  <si>
    <t>Уразбахтинское</t>
  </si>
  <si>
    <t>92638484</t>
  </si>
  <si>
    <t>Урманчеевское</t>
  </si>
  <si>
    <t>92638487</t>
  </si>
  <si>
    <t>Усалинское</t>
  </si>
  <si>
    <t>92638490</t>
  </si>
  <si>
    <t>Шадчинское</t>
  </si>
  <si>
    <t>92638493</t>
  </si>
  <si>
    <t>Шемяковское</t>
  </si>
  <si>
    <t>92638495</t>
  </si>
  <si>
    <t>Якинское</t>
  </si>
  <si>
    <t>92638498</t>
  </si>
  <si>
    <t>Менделеевский муниципальный район</t>
  </si>
  <si>
    <t>92639000</t>
  </si>
  <si>
    <t>Абалачевское</t>
  </si>
  <si>
    <t>92639403</t>
  </si>
  <si>
    <t>Бизякинское</t>
  </si>
  <si>
    <t>92639410</t>
  </si>
  <si>
    <t>Брюшлинское</t>
  </si>
  <si>
    <t>92639415</t>
  </si>
  <si>
    <t>Город Менделеевск</t>
  </si>
  <si>
    <t>92639101</t>
  </si>
  <si>
    <t>Енабердинское</t>
  </si>
  <si>
    <t>92639418</t>
  </si>
  <si>
    <t>Ижевское</t>
  </si>
  <si>
    <t>92639423</t>
  </si>
  <si>
    <t>Камаевское</t>
  </si>
  <si>
    <t>92639428</t>
  </si>
  <si>
    <t>Монашевское</t>
  </si>
  <si>
    <t>92639440</t>
  </si>
  <si>
    <t>Мунайкинское</t>
  </si>
  <si>
    <t>92639441</t>
  </si>
  <si>
    <t>Псеевское</t>
  </si>
  <si>
    <t>92639443</t>
  </si>
  <si>
    <t>Старогришкинское</t>
  </si>
  <si>
    <t>92639464</t>
  </si>
  <si>
    <t>Татарско-Челнинское</t>
  </si>
  <si>
    <t>92639480</t>
  </si>
  <si>
    <t>Тихоновское</t>
  </si>
  <si>
    <t>92639483</t>
  </si>
  <si>
    <t>Тойгузинское</t>
  </si>
  <si>
    <t>92639485</t>
  </si>
  <si>
    <t>Тураевское</t>
  </si>
  <si>
    <t>92639488</t>
  </si>
  <si>
    <t>Мензелинский муниципальный район</t>
  </si>
  <si>
    <t>92640000</t>
  </si>
  <si>
    <t>Атряклинское</t>
  </si>
  <si>
    <t>92640404</t>
  </si>
  <si>
    <t>Аюское</t>
  </si>
  <si>
    <t>92640408</t>
  </si>
  <si>
    <t>Бикбуловское</t>
  </si>
  <si>
    <t>92640412</t>
  </si>
  <si>
    <t>Верхнетакерменское</t>
  </si>
  <si>
    <t>92640416</t>
  </si>
  <si>
    <t>Город Мензелинск</t>
  </si>
  <si>
    <t>92640101</t>
  </si>
  <si>
    <t>Иркеняшское</t>
  </si>
  <si>
    <t>92640428</t>
  </si>
  <si>
    <t>92640432</t>
  </si>
  <si>
    <t>Коноваловское</t>
  </si>
  <si>
    <t>92640440</t>
  </si>
  <si>
    <t>Кузембетьевское</t>
  </si>
  <si>
    <t>92640444</t>
  </si>
  <si>
    <t>Наратлы-Кичуское</t>
  </si>
  <si>
    <t>92640455</t>
  </si>
  <si>
    <t>Николаевское</t>
  </si>
  <si>
    <t>92640457</t>
  </si>
  <si>
    <t>Новомазинское</t>
  </si>
  <si>
    <t>92640459</t>
  </si>
  <si>
    <t>Новомелькенское</t>
  </si>
  <si>
    <t>92640461</t>
  </si>
  <si>
    <t>Подгорно-Байларское</t>
  </si>
  <si>
    <t>92640463</t>
  </si>
  <si>
    <t>Старомазинское</t>
  </si>
  <si>
    <t>92640478</t>
  </si>
  <si>
    <t>Староматвеевское</t>
  </si>
  <si>
    <t>92640481</t>
  </si>
  <si>
    <t>Урусовское</t>
  </si>
  <si>
    <t>92640492</t>
  </si>
  <si>
    <t>Юртовское</t>
  </si>
  <si>
    <t>92640494</t>
  </si>
  <si>
    <t>Юшадинское</t>
  </si>
  <si>
    <t>92640496</t>
  </si>
  <si>
    <t>им Воровского</t>
  </si>
  <si>
    <t>92640424</t>
  </si>
  <si>
    <t>Муслюмовский муниципальный район</t>
  </si>
  <si>
    <t>92642000</t>
  </si>
  <si>
    <t>Амикеевское</t>
  </si>
  <si>
    <t>92642405</t>
  </si>
  <si>
    <t>Баланнинское</t>
  </si>
  <si>
    <t>92642410</t>
  </si>
  <si>
    <t>Баюковское</t>
  </si>
  <si>
    <t>92642415</t>
  </si>
  <si>
    <t>Большечекмакское</t>
  </si>
  <si>
    <t>92642416</t>
  </si>
  <si>
    <t>Варяш-Башское</t>
  </si>
  <si>
    <t>92642417</t>
  </si>
  <si>
    <t>Исансуповское</t>
  </si>
  <si>
    <t>92642420</t>
  </si>
  <si>
    <t>Кряш-Шуранское</t>
  </si>
  <si>
    <t>92642425</t>
  </si>
  <si>
    <t>Мелля-Тамакское</t>
  </si>
  <si>
    <t>92642430</t>
  </si>
  <si>
    <t>Митряевское</t>
  </si>
  <si>
    <t>92642435</t>
  </si>
  <si>
    <t>Михайловское</t>
  </si>
  <si>
    <t>92642440</t>
  </si>
  <si>
    <t>Муслюмовское</t>
  </si>
  <si>
    <t>92642443</t>
  </si>
  <si>
    <t>Нижнетабынское</t>
  </si>
  <si>
    <t>92642450</t>
  </si>
  <si>
    <t>Новоусинское</t>
  </si>
  <si>
    <t>92642455</t>
  </si>
  <si>
    <t>92642460</t>
  </si>
  <si>
    <t>Семяковское</t>
  </si>
  <si>
    <t>92642465</t>
  </si>
  <si>
    <t>Старокарамалинское</t>
  </si>
  <si>
    <t>92642470</t>
  </si>
  <si>
    <t>Тойгильдинское</t>
  </si>
  <si>
    <t>92642475</t>
  </si>
  <si>
    <t>Уразметьевское</t>
  </si>
  <si>
    <t>92642480</t>
  </si>
  <si>
    <t>Шуганское</t>
  </si>
  <si>
    <t>92642485</t>
  </si>
  <si>
    <t>Нижнекамский муниципальный район</t>
  </si>
  <si>
    <t>92644000</t>
  </si>
  <si>
    <t>Афанасовское</t>
  </si>
  <si>
    <t>92644405</t>
  </si>
  <si>
    <t>Город Нижнекамск</t>
  </si>
  <si>
    <t>92644101</t>
  </si>
  <si>
    <t>Елантовское</t>
  </si>
  <si>
    <t>92644407</t>
  </si>
  <si>
    <t>Каенлинское</t>
  </si>
  <si>
    <t>92644410</t>
  </si>
  <si>
    <t>Кармалинское</t>
  </si>
  <si>
    <t>92644412</t>
  </si>
  <si>
    <t>Краснокадкинское</t>
  </si>
  <si>
    <t>92644420</t>
  </si>
  <si>
    <t>Красноключинское</t>
  </si>
  <si>
    <t>92644415</t>
  </si>
  <si>
    <t>Майскогорское</t>
  </si>
  <si>
    <t>92644423</t>
  </si>
  <si>
    <t>92644425</t>
  </si>
  <si>
    <t>Нижнеуратьминское</t>
  </si>
  <si>
    <t>92644430</t>
  </si>
  <si>
    <t>Простинское</t>
  </si>
  <si>
    <t>92644433</t>
  </si>
  <si>
    <t>92644434</t>
  </si>
  <si>
    <t>Старошешминское</t>
  </si>
  <si>
    <t>92644435</t>
  </si>
  <si>
    <t>Сухаревское</t>
  </si>
  <si>
    <t>92644440</t>
  </si>
  <si>
    <t>Шереметьевское</t>
  </si>
  <si>
    <t>92644445</t>
  </si>
  <si>
    <t>Шингальчинское</t>
  </si>
  <si>
    <t>92644450</t>
  </si>
  <si>
    <t>поселок городского типа Камские Поляны</t>
  </si>
  <si>
    <t>92644156</t>
  </si>
  <si>
    <t>Новошешминский муниципальный район</t>
  </si>
  <si>
    <t>92645000</t>
  </si>
  <si>
    <t>Азеевское</t>
  </si>
  <si>
    <t>92645401</t>
  </si>
  <si>
    <t>Акбуринское</t>
  </si>
  <si>
    <t>92645440</t>
  </si>
  <si>
    <t>Архангельское</t>
  </si>
  <si>
    <t>92645402</t>
  </si>
  <si>
    <t>Буревестниковское</t>
  </si>
  <si>
    <t>92645405</t>
  </si>
  <si>
    <t>Екатерининское</t>
  </si>
  <si>
    <t>92645412</t>
  </si>
  <si>
    <t>Зиреклинское</t>
  </si>
  <si>
    <t>92645419</t>
  </si>
  <si>
    <t>Краснооктябрьское</t>
  </si>
  <si>
    <t>92645425</t>
  </si>
  <si>
    <t>Ленинское</t>
  </si>
  <si>
    <t>92645428</t>
  </si>
  <si>
    <t>Новошешминское</t>
  </si>
  <si>
    <t>92645432</t>
  </si>
  <si>
    <t>Петропавловское</t>
  </si>
  <si>
    <t>92645436</t>
  </si>
  <si>
    <t>Тубылгытауское</t>
  </si>
  <si>
    <t>92645438</t>
  </si>
  <si>
    <t>92645444</t>
  </si>
  <si>
    <t>Чебоксарское</t>
  </si>
  <si>
    <t>92645447</t>
  </si>
  <si>
    <t>Черемуховское</t>
  </si>
  <si>
    <t>92645450</t>
  </si>
  <si>
    <t>Шахмайкинское</t>
  </si>
  <si>
    <t>92645453</t>
  </si>
  <si>
    <t>Нурлатский муниципальный район</t>
  </si>
  <si>
    <t>92646000</t>
  </si>
  <si>
    <t>Амзинское</t>
  </si>
  <si>
    <t>92646408</t>
  </si>
  <si>
    <t>Андреевское</t>
  </si>
  <si>
    <t>92646412</t>
  </si>
  <si>
    <t>Ахметовское</t>
  </si>
  <si>
    <t>92646448</t>
  </si>
  <si>
    <t>Бикуловское</t>
  </si>
  <si>
    <t>92646449</t>
  </si>
  <si>
    <t>Биляр-Озерское</t>
  </si>
  <si>
    <t>92646416</t>
  </si>
  <si>
    <t>Богдашкинское</t>
  </si>
  <si>
    <t>92646420</t>
  </si>
  <si>
    <t>Бурметьевское</t>
  </si>
  <si>
    <t>92646424</t>
  </si>
  <si>
    <t>Гайтанкинское</t>
  </si>
  <si>
    <t>92646427</t>
  </si>
  <si>
    <t>Город Нурлат</t>
  </si>
  <si>
    <t>92646101</t>
  </si>
  <si>
    <t>Егоркинское</t>
  </si>
  <si>
    <t>92646428</t>
  </si>
  <si>
    <t>Елаурское</t>
  </si>
  <si>
    <t>92646432</t>
  </si>
  <si>
    <t>Зареченское</t>
  </si>
  <si>
    <t>92646436</t>
  </si>
  <si>
    <t>Кичкальнинское</t>
  </si>
  <si>
    <t>92646442</t>
  </si>
  <si>
    <t>Кульбаево-Марасинское</t>
  </si>
  <si>
    <t>92646444</t>
  </si>
  <si>
    <t>Мамыковское</t>
  </si>
  <si>
    <t>92646452</t>
  </si>
  <si>
    <t>Новоиглайкинское</t>
  </si>
  <si>
    <t>92646460</t>
  </si>
  <si>
    <t>Новотумбинское</t>
  </si>
  <si>
    <t>92646462</t>
  </si>
  <si>
    <t>Селенгушское</t>
  </si>
  <si>
    <t>92646464</t>
  </si>
  <si>
    <t>Среднекамышлинское</t>
  </si>
  <si>
    <t>92646468</t>
  </si>
  <si>
    <t>Староальметьевское</t>
  </si>
  <si>
    <t>92646472</t>
  </si>
  <si>
    <t>92646476</t>
  </si>
  <si>
    <t>Степноозерское</t>
  </si>
  <si>
    <t>92646480</t>
  </si>
  <si>
    <t>Тимерлекское</t>
  </si>
  <si>
    <t>92646484</t>
  </si>
  <si>
    <t>Тюрнясевское</t>
  </si>
  <si>
    <t>92646486</t>
  </si>
  <si>
    <t>Фомкинское</t>
  </si>
  <si>
    <t>92646488</t>
  </si>
  <si>
    <t>Чулпановское</t>
  </si>
  <si>
    <t>92646490</t>
  </si>
  <si>
    <t>Якушкинское</t>
  </si>
  <si>
    <t>92646492</t>
  </si>
  <si>
    <t>Пестречинский муниципальный район</t>
  </si>
  <si>
    <t>92648000</t>
  </si>
  <si>
    <t>Белкинское</t>
  </si>
  <si>
    <t>92648405</t>
  </si>
  <si>
    <t>Богородское</t>
  </si>
  <si>
    <t>92648410</t>
  </si>
  <si>
    <t>Екатериновское</t>
  </si>
  <si>
    <t>92648415</t>
  </si>
  <si>
    <t>Кибячинское</t>
  </si>
  <si>
    <t>92648425</t>
  </si>
  <si>
    <t>Кобяковское</t>
  </si>
  <si>
    <t>92648427</t>
  </si>
  <si>
    <t>Ковалинское</t>
  </si>
  <si>
    <t>92648428</t>
  </si>
  <si>
    <t>Конское</t>
  </si>
  <si>
    <t>92648430</t>
  </si>
  <si>
    <t>Кощаковское</t>
  </si>
  <si>
    <t>92648435</t>
  </si>
  <si>
    <t>Кряш-Сердинское</t>
  </si>
  <si>
    <t>92648440</t>
  </si>
  <si>
    <t>Кулаевское</t>
  </si>
  <si>
    <t>92648445</t>
  </si>
  <si>
    <t>Ленино-Кокушкинское</t>
  </si>
  <si>
    <t>92648450</t>
  </si>
  <si>
    <t>92648452</t>
  </si>
  <si>
    <t>Отар-Дубровское</t>
  </si>
  <si>
    <t>92648453</t>
  </si>
  <si>
    <t>Пановское</t>
  </si>
  <si>
    <t>92648454</t>
  </si>
  <si>
    <t>Пестречинское</t>
  </si>
  <si>
    <t>92648455</t>
  </si>
  <si>
    <t>Пимерское</t>
  </si>
  <si>
    <t>92648457</t>
  </si>
  <si>
    <t>Татарско-Ходяшевское</t>
  </si>
  <si>
    <t>92648465</t>
  </si>
  <si>
    <t>Читинское</t>
  </si>
  <si>
    <t>92648467</t>
  </si>
  <si>
    <t>Шалинское</t>
  </si>
  <si>
    <t>92648470</t>
  </si>
  <si>
    <t>Шигалеевское</t>
  </si>
  <si>
    <t>92648475</t>
  </si>
  <si>
    <t>Янцеварское</t>
  </si>
  <si>
    <t>92648480</t>
  </si>
  <si>
    <t>Рыбно-Слободский муниципальный район</t>
  </si>
  <si>
    <t>92650000</t>
  </si>
  <si>
    <t>Анатышское</t>
  </si>
  <si>
    <t>92650404</t>
  </si>
  <si>
    <t>Балыклы-Чукаевское</t>
  </si>
  <si>
    <t>92650408</t>
  </si>
  <si>
    <t>Бетьковское</t>
  </si>
  <si>
    <t>92650412</t>
  </si>
  <si>
    <t>Биектауское</t>
  </si>
  <si>
    <t>92650416</t>
  </si>
  <si>
    <t>Большеелгинское</t>
  </si>
  <si>
    <t>92650420</t>
  </si>
  <si>
    <t>Большекульгинское</t>
  </si>
  <si>
    <t>92650424</t>
  </si>
  <si>
    <t>Большемашлякское</t>
  </si>
  <si>
    <t>92650428</t>
  </si>
  <si>
    <t>Большеошнякское</t>
  </si>
  <si>
    <t>92650432</t>
  </si>
  <si>
    <t>Большесалтанское</t>
  </si>
  <si>
    <t>92650436</t>
  </si>
  <si>
    <t>Козяково-Челнинское</t>
  </si>
  <si>
    <t>92650440</t>
  </si>
  <si>
    <t>Корноуховское</t>
  </si>
  <si>
    <t>92650444</t>
  </si>
  <si>
    <t>Кугарчинское</t>
  </si>
  <si>
    <t>92650448</t>
  </si>
  <si>
    <t>Кукеевское</t>
  </si>
  <si>
    <t>92650450</t>
  </si>
  <si>
    <t>Кутлу-Букашское</t>
  </si>
  <si>
    <t>92650452</t>
  </si>
  <si>
    <t>Масловское</t>
  </si>
  <si>
    <t>92650454</t>
  </si>
  <si>
    <t>Нижнетимерлекское</t>
  </si>
  <si>
    <t>92650456</t>
  </si>
  <si>
    <t>Новоарышское</t>
  </si>
  <si>
    <t>92650460</t>
  </si>
  <si>
    <t>Полянское</t>
  </si>
  <si>
    <t>92650462</t>
  </si>
  <si>
    <t>Русско-Ошнякское</t>
  </si>
  <si>
    <t>92650464</t>
  </si>
  <si>
    <t>Троицко-Урайское</t>
  </si>
  <si>
    <t>92650472</t>
  </si>
  <si>
    <t>Урахчинское</t>
  </si>
  <si>
    <t>92650476</t>
  </si>
  <si>
    <t>Шеморбашское</t>
  </si>
  <si>
    <t>92650480</t>
  </si>
  <si>
    <t>Шетнево-Тулушское</t>
  </si>
  <si>
    <t>92650484</t>
  </si>
  <si>
    <t>Шумбутское</t>
  </si>
  <si>
    <t>92650488</t>
  </si>
  <si>
    <t>Шумковское</t>
  </si>
  <si>
    <t>92650492</t>
  </si>
  <si>
    <t>Юлсубинское</t>
  </si>
  <si>
    <t>92650496</t>
  </si>
  <si>
    <t>поселок городского типа Рыбная Слобода</t>
  </si>
  <si>
    <t>92650151</t>
  </si>
  <si>
    <t>Сабинский муниципальный район</t>
  </si>
  <si>
    <t>92652000</t>
  </si>
  <si>
    <t>Арташское</t>
  </si>
  <si>
    <t>92652404</t>
  </si>
  <si>
    <t>Большекибячинское</t>
  </si>
  <si>
    <t>92652409</t>
  </si>
  <si>
    <t>Большеныртинское</t>
  </si>
  <si>
    <t>92652417</t>
  </si>
  <si>
    <t>Большешинарское</t>
  </si>
  <si>
    <t>92652423</t>
  </si>
  <si>
    <t>Верхнесиметское</t>
  </si>
  <si>
    <t>92652431</t>
  </si>
  <si>
    <t>Евлаштауское</t>
  </si>
  <si>
    <t>92652432</t>
  </si>
  <si>
    <t>Изминское</t>
  </si>
  <si>
    <t>92652434</t>
  </si>
  <si>
    <t>Иштуганское</t>
  </si>
  <si>
    <t>92652436</t>
  </si>
  <si>
    <t>Кильдебякское</t>
  </si>
  <si>
    <t>92652442</t>
  </si>
  <si>
    <t>Корсабашское</t>
  </si>
  <si>
    <t>92652430</t>
  </si>
  <si>
    <t>Мешинское</t>
  </si>
  <si>
    <t>92652452</t>
  </si>
  <si>
    <t>Мичанское</t>
  </si>
  <si>
    <t>92652454</t>
  </si>
  <si>
    <t>Нижнешитцинское</t>
  </si>
  <si>
    <t>92652450</t>
  </si>
  <si>
    <t>Сатышевское</t>
  </si>
  <si>
    <t>92652462</t>
  </si>
  <si>
    <t>Староикшурминское</t>
  </si>
  <si>
    <t>92652473</t>
  </si>
  <si>
    <t>Тимершикское</t>
  </si>
  <si>
    <t>92652481</t>
  </si>
  <si>
    <t>Шеморданское</t>
  </si>
  <si>
    <t>92652494</t>
  </si>
  <si>
    <t>Шикшинское</t>
  </si>
  <si>
    <t>92652495</t>
  </si>
  <si>
    <t>Юлбатское</t>
  </si>
  <si>
    <t>92652498</t>
  </si>
  <si>
    <t>поселок городского типа Богатые Сабы</t>
  </si>
  <si>
    <t>92652151</t>
  </si>
  <si>
    <t>Сармановский муниципальный район</t>
  </si>
  <si>
    <t>92653000</t>
  </si>
  <si>
    <t>Азалаковское</t>
  </si>
  <si>
    <t>92653404</t>
  </si>
  <si>
    <t>92653408</t>
  </si>
  <si>
    <t>92653409</t>
  </si>
  <si>
    <t>Большенуркеевское</t>
  </si>
  <si>
    <t>92653412</t>
  </si>
  <si>
    <t>Верхне-Чершилинское</t>
  </si>
  <si>
    <t>92653415</t>
  </si>
  <si>
    <t>Иляксазское</t>
  </si>
  <si>
    <t>92653420</t>
  </si>
  <si>
    <t>Кавзияковское</t>
  </si>
  <si>
    <t>92653424</t>
  </si>
  <si>
    <t>Карашай-Сакловское</t>
  </si>
  <si>
    <t>92653428</t>
  </si>
  <si>
    <t>Лешев-Тамакское</t>
  </si>
  <si>
    <t>92653432</t>
  </si>
  <si>
    <t>Лякинское</t>
  </si>
  <si>
    <t>92653436</t>
  </si>
  <si>
    <t>Муртыш-Тамакское</t>
  </si>
  <si>
    <t>92653440</t>
  </si>
  <si>
    <t>Новоимянское</t>
  </si>
  <si>
    <t>92653444</t>
  </si>
  <si>
    <t>Петровско-Заводское</t>
  </si>
  <si>
    <t>92653448</t>
  </si>
  <si>
    <t>Рангазарское</t>
  </si>
  <si>
    <t>92653452</t>
  </si>
  <si>
    <t>Саклов-Башское</t>
  </si>
  <si>
    <t>92653456</t>
  </si>
  <si>
    <t>Сармановское</t>
  </si>
  <si>
    <t>92653460</t>
  </si>
  <si>
    <t>Старо-Имянское</t>
  </si>
  <si>
    <t>92653470</t>
  </si>
  <si>
    <t>Старокаширское</t>
  </si>
  <si>
    <t>92653468</t>
  </si>
  <si>
    <t>Старомензелябашское</t>
  </si>
  <si>
    <t>92653472</t>
  </si>
  <si>
    <t>Чукмарлинское</t>
  </si>
  <si>
    <t>92653480</t>
  </si>
  <si>
    <t>Шарлиареминское</t>
  </si>
  <si>
    <t>92653482</t>
  </si>
  <si>
    <t>Янурусовское</t>
  </si>
  <si>
    <t>92653484</t>
  </si>
  <si>
    <t>поселок городского типа Джалиль</t>
  </si>
  <si>
    <t>92653155</t>
  </si>
  <si>
    <t>Спасский муниципальный район</t>
  </si>
  <si>
    <t>92632000</t>
  </si>
  <si>
    <t>Аграмаковское</t>
  </si>
  <si>
    <t>92632405</t>
  </si>
  <si>
    <t>Антоновское</t>
  </si>
  <si>
    <t>92632410</t>
  </si>
  <si>
    <t>Бураковское</t>
  </si>
  <si>
    <t>92632415</t>
  </si>
  <si>
    <t>Город Болгар</t>
  </si>
  <si>
    <t>92632101</t>
  </si>
  <si>
    <t>Измерское</t>
  </si>
  <si>
    <t>92632420</t>
  </si>
  <si>
    <t>Иске-Рязапское</t>
  </si>
  <si>
    <t>92632425</t>
  </si>
  <si>
    <t>Кимовское</t>
  </si>
  <si>
    <t>92632430</t>
  </si>
  <si>
    <t>Краснослободское</t>
  </si>
  <si>
    <t>92632435</t>
  </si>
  <si>
    <t>Кузнечихинское</t>
  </si>
  <si>
    <t>92632440</t>
  </si>
  <si>
    <t>92632445</t>
  </si>
  <si>
    <t>92632450</t>
  </si>
  <si>
    <t>92632460</t>
  </si>
  <si>
    <t>Приволжское</t>
  </si>
  <si>
    <t>92632462</t>
  </si>
  <si>
    <t>Среднеюрткульское</t>
  </si>
  <si>
    <t>92632465</t>
  </si>
  <si>
    <t>Трехозерское</t>
  </si>
  <si>
    <t>92632470</t>
  </si>
  <si>
    <t>Чэчэклинское</t>
  </si>
  <si>
    <t>92632455</t>
  </si>
  <si>
    <t>Ямбухтинское</t>
  </si>
  <si>
    <t>92632475</t>
  </si>
  <si>
    <t>Тетюшский муниципальный район</t>
  </si>
  <si>
    <t>92655000</t>
  </si>
  <si>
    <t>Алабердинское</t>
  </si>
  <si>
    <t>92655403</t>
  </si>
  <si>
    <t>Байрашевское</t>
  </si>
  <si>
    <t>92655408</t>
  </si>
  <si>
    <t>92655412</t>
  </si>
  <si>
    <t>Беденьгинское</t>
  </si>
  <si>
    <t>92655416</t>
  </si>
  <si>
    <t>Бессоновское</t>
  </si>
  <si>
    <t>92655417</t>
  </si>
  <si>
    <t>Большеатрясское</t>
  </si>
  <si>
    <t>92655420</t>
  </si>
  <si>
    <t>Большетарханское</t>
  </si>
  <si>
    <t>92655424</t>
  </si>
  <si>
    <t>Большетурминское</t>
  </si>
  <si>
    <t>92655428</t>
  </si>
  <si>
    <t>Большешемякинское</t>
  </si>
  <si>
    <t>92655432</t>
  </si>
  <si>
    <t>Город Тетюши</t>
  </si>
  <si>
    <t>92655101</t>
  </si>
  <si>
    <t>Жуковское</t>
  </si>
  <si>
    <t>92655436</t>
  </si>
  <si>
    <t>Кильдюшевское</t>
  </si>
  <si>
    <t>92655438</t>
  </si>
  <si>
    <t>Киртелинское</t>
  </si>
  <si>
    <t>92655440</t>
  </si>
  <si>
    <t>Кляшевское</t>
  </si>
  <si>
    <t>92655444</t>
  </si>
  <si>
    <t>Кошки-Новотимбаевское</t>
  </si>
  <si>
    <t>92655448</t>
  </si>
  <si>
    <t>Льяшевское</t>
  </si>
  <si>
    <t>92655456</t>
  </si>
  <si>
    <t>Монастырское</t>
  </si>
  <si>
    <t>92655464</t>
  </si>
  <si>
    <t>92655468</t>
  </si>
  <si>
    <t>Сюндюковское</t>
  </si>
  <si>
    <t>92655476</t>
  </si>
  <si>
    <t>Урюмское</t>
  </si>
  <si>
    <t>92655480</t>
  </si>
  <si>
    <t>92655484</t>
  </si>
  <si>
    <t>Тукаевский муниципальный район</t>
  </si>
  <si>
    <t>92657000</t>
  </si>
  <si>
    <t>Азьмушкинское</t>
  </si>
  <si>
    <t>92657405</t>
  </si>
  <si>
    <t>Бетькинское</t>
  </si>
  <si>
    <t>92657410</t>
  </si>
  <si>
    <t>Биклянское</t>
  </si>
  <si>
    <t>92657415</t>
  </si>
  <si>
    <t>Биюрганское</t>
  </si>
  <si>
    <t>92657426</t>
  </si>
  <si>
    <t>Бурдинское</t>
  </si>
  <si>
    <t>92657425</t>
  </si>
  <si>
    <t>Иштеряковское</t>
  </si>
  <si>
    <t>92657428</t>
  </si>
  <si>
    <t>Калмашское</t>
  </si>
  <si>
    <t>92657430</t>
  </si>
  <si>
    <t>Калмиинское</t>
  </si>
  <si>
    <t>92657431</t>
  </si>
  <si>
    <t>Князевское</t>
  </si>
  <si>
    <t>92657435</t>
  </si>
  <si>
    <t>Комсомольское</t>
  </si>
  <si>
    <t>92657437</t>
  </si>
  <si>
    <t>Круглопольское</t>
  </si>
  <si>
    <t>92657433</t>
  </si>
  <si>
    <t>Кузкеевское</t>
  </si>
  <si>
    <t>92657438</t>
  </si>
  <si>
    <t>Малошильнинское</t>
  </si>
  <si>
    <t>92657439</t>
  </si>
  <si>
    <t>Мелекесское</t>
  </si>
  <si>
    <t>92657440</t>
  </si>
  <si>
    <t>Мусабай-Заводское</t>
  </si>
  <si>
    <t>92657445</t>
  </si>
  <si>
    <t>Нижнесуыксинское</t>
  </si>
  <si>
    <t>92657450</t>
  </si>
  <si>
    <t>92657455</t>
  </si>
  <si>
    <t>Семекеевское</t>
  </si>
  <si>
    <t>92657465</t>
  </si>
  <si>
    <t>Староабдуловское</t>
  </si>
  <si>
    <t>92657469</t>
  </si>
  <si>
    <t>Стародрюшское</t>
  </si>
  <si>
    <t>92657471</t>
  </si>
  <si>
    <t>Тлянче-Тамакское</t>
  </si>
  <si>
    <t>92657474</t>
  </si>
  <si>
    <t>Шильнебашское</t>
  </si>
  <si>
    <t>92657483</t>
  </si>
  <si>
    <t>Яна-Булякское</t>
  </si>
  <si>
    <t>92657492</t>
  </si>
  <si>
    <t>Тюлячинский муниципальный район</t>
  </si>
  <si>
    <t>92656000</t>
  </si>
  <si>
    <t>Абдинское</t>
  </si>
  <si>
    <t>92656403</t>
  </si>
  <si>
    <t>Айдаровское</t>
  </si>
  <si>
    <t>92656404</t>
  </si>
  <si>
    <t>Аланское</t>
  </si>
  <si>
    <t>92656405</t>
  </si>
  <si>
    <t>Баландышское</t>
  </si>
  <si>
    <t>92656410</t>
  </si>
  <si>
    <t>Большеметескинское</t>
  </si>
  <si>
    <t>92656413</t>
  </si>
  <si>
    <t>Большемешское</t>
  </si>
  <si>
    <t>92656415</t>
  </si>
  <si>
    <t>Большенырсинское</t>
  </si>
  <si>
    <t>92656418</t>
  </si>
  <si>
    <t>Верхнекибякозинское</t>
  </si>
  <si>
    <t>92656425</t>
  </si>
  <si>
    <t>Малокибякозинское</t>
  </si>
  <si>
    <t>92656435</t>
  </si>
  <si>
    <t>Старозюринское</t>
  </si>
  <si>
    <t>92656440</t>
  </si>
  <si>
    <t>Тюлячинское</t>
  </si>
  <si>
    <t>92656445</t>
  </si>
  <si>
    <t>Узякское</t>
  </si>
  <si>
    <t>92656450</t>
  </si>
  <si>
    <t>Шадкинское</t>
  </si>
  <si>
    <t>92656455</t>
  </si>
  <si>
    <t>Черемшанский муниципальный район</t>
  </si>
  <si>
    <t>92658000</t>
  </si>
  <si>
    <t>Беркет-Ключевское</t>
  </si>
  <si>
    <t>92658405</t>
  </si>
  <si>
    <t>Верхнекаменское</t>
  </si>
  <si>
    <t>92658410</t>
  </si>
  <si>
    <t>Ивашкинское</t>
  </si>
  <si>
    <t>92658415</t>
  </si>
  <si>
    <t>Карамышевское</t>
  </si>
  <si>
    <t>92658420</t>
  </si>
  <si>
    <t>Кутеминское</t>
  </si>
  <si>
    <t>92658422</t>
  </si>
  <si>
    <t>Лашманское</t>
  </si>
  <si>
    <t>92658430</t>
  </si>
  <si>
    <t>Мордовско-Афонькинское</t>
  </si>
  <si>
    <t>92658435</t>
  </si>
  <si>
    <t>Нижнекаменское</t>
  </si>
  <si>
    <t>92658438</t>
  </si>
  <si>
    <t>Нижнекармалкинское</t>
  </si>
  <si>
    <t>92658440</t>
  </si>
  <si>
    <t>92658445</t>
  </si>
  <si>
    <t>Новокадеевское</t>
  </si>
  <si>
    <t>92658450</t>
  </si>
  <si>
    <t>Старокадеевское</t>
  </si>
  <si>
    <t>92658455</t>
  </si>
  <si>
    <t>Старокутушское</t>
  </si>
  <si>
    <t>92658425</t>
  </si>
  <si>
    <t>Староутямышское</t>
  </si>
  <si>
    <t>92658460</t>
  </si>
  <si>
    <t>Туйметкинское</t>
  </si>
  <si>
    <t>92658462</t>
  </si>
  <si>
    <t>Ульяновское</t>
  </si>
  <si>
    <t>92658465</t>
  </si>
  <si>
    <t>92658470</t>
  </si>
  <si>
    <t>Шешминское</t>
  </si>
  <si>
    <t>92658475</t>
  </si>
  <si>
    <t>Чистопольский муниципальный район</t>
  </si>
  <si>
    <t>92659000</t>
  </si>
  <si>
    <t>Адельшинское</t>
  </si>
  <si>
    <t>92659403</t>
  </si>
  <si>
    <t>Большетолкишское</t>
  </si>
  <si>
    <t>92659409</t>
  </si>
  <si>
    <t>Булдырское</t>
  </si>
  <si>
    <t>92659412</t>
  </si>
  <si>
    <t>Верхнекондратинское</t>
  </si>
  <si>
    <t>92659414</t>
  </si>
  <si>
    <t>Город Чистополь</t>
  </si>
  <si>
    <t>92659101</t>
  </si>
  <si>
    <t>Данауровское</t>
  </si>
  <si>
    <t>92659418</t>
  </si>
  <si>
    <t>Исляйкинское</t>
  </si>
  <si>
    <t>92659423</t>
  </si>
  <si>
    <t>Каргалинское</t>
  </si>
  <si>
    <t>92659430</t>
  </si>
  <si>
    <t>Кубасское</t>
  </si>
  <si>
    <t>92659438</t>
  </si>
  <si>
    <t>Кутлушкинское</t>
  </si>
  <si>
    <t>92659441</t>
  </si>
  <si>
    <t>Малотолкишское</t>
  </si>
  <si>
    <t>92659447</t>
  </si>
  <si>
    <t>Муслюмкинское</t>
  </si>
  <si>
    <t>92659450</t>
  </si>
  <si>
    <t>Нарат-Елгинское</t>
  </si>
  <si>
    <t>92659453</t>
  </si>
  <si>
    <t>Нижнекондратинское</t>
  </si>
  <si>
    <t>92659455</t>
  </si>
  <si>
    <t>Совхозно-Галактионовское</t>
  </si>
  <si>
    <t>92659462</t>
  </si>
  <si>
    <t>Староромашкинское</t>
  </si>
  <si>
    <t>92659468</t>
  </si>
  <si>
    <t>Татарско-Баганинское</t>
  </si>
  <si>
    <t>92659471</t>
  </si>
  <si>
    <t>Татарско-Елтанское</t>
  </si>
  <si>
    <t>92659474</t>
  </si>
  <si>
    <t>Татарско-Сарсазское</t>
  </si>
  <si>
    <t>92659475</t>
  </si>
  <si>
    <t>Татарско-Толкишское</t>
  </si>
  <si>
    <t>92659477</t>
  </si>
  <si>
    <t>Четырчинское</t>
  </si>
  <si>
    <t>92659486</t>
  </si>
  <si>
    <t>Чистопольско-Высельское</t>
  </si>
  <si>
    <t>92659492</t>
  </si>
  <si>
    <t>Чистопольское</t>
  </si>
  <si>
    <t>92659489</t>
  </si>
  <si>
    <t>Чувашско-Елтанское</t>
  </si>
  <si>
    <t>92659495</t>
  </si>
  <si>
    <t>Ютазинский муниципальный район</t>
  </si>
  <si>
    <t>92654000</t>
  </si>
  <si>
    <t>Абсалямовское</t>
  </si>
  <si>
    <t>92654401</t>
  </si>
  <si>
    <t>92654402</t>
  </si>
  <si>
    <t>Байряки-Тамакское</t>
  </si>
  <si>
    <t>92654408</t>
  </si>
  <si>
    <t>Байрякинское</t>
  </si>
  <si>
    <t>92654405</t>
  </si>
  <si>
    <t>Дым-Тамакское</t>
  </si>
  <si>
    <t>92654412</t>
  </si>
  <si>
    <t>Каракашлинское</t>
  </si>
  <si>
    <t>92654420</t>
  </si>
  <si>
    <t>Старокаразерикское</t>
  </si>
  <si>
    <t>92654435</t>
  </si>
  <si>
    <t>Ташкичуйское</t>
  </si>
  <si>
    <t>92654440</t>
  </si>
  <si>
    <t>Уруссинское</t>
  </si>
  <si>
    <t>92654445</t>
  </si>
  <si>
    <t>Ютазинское</t>
  </si>
  <si>
    <t>92654455</t>
  </si>
  <si>
    <t>поселок городского типа Уруссу</t>
  </si>
  <si>
    <t>92654151</t>
  </si>
  <si>
    <t>МО_ОКТМО</t>
  </si>
  <si>
    <t>№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</si>
  <si>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</si>
  <si>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</si>
  <si>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</si>
  <si>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Нет доступных обновлений для отчёта с кодом FAS.JKH.OPEN.INFO.REQUEST.GVS!</t>
  </si>
  <si>
    <t>01.01.2023</t>
  </si>
  <si>
    <t>31.12.2023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</si>
  <si>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</si>
  <si>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</si>
  <si>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</si>
  <si>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</si>
  <si>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</si>
  <si>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</si>
  <si>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</si>
  <si>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</si>
  <si>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2642</t>
  </si>
  <si>
    <t>26354394</t>
  </si>
  <si>
    <t>АО "АПТС"</t>
  </si>
  <si>
    <t>1644035607</t>
  </si>
  <si>
    <t>164401001</t>
  </si>
  <si>
    <t>28493154</t>
  </si>
  <si>
    <t>АО "Азнакаевское ПТС"</t>
  </si>
  <si>
    <t>1643013463</t>
  </si>
  <si>
    <t>164301001</t>
  </si>
  <si>
    <t>26354397</t>
  </si>
  <si>
    <t>АО "Бугульминское предприятие тепловых сетей"</t>
  </si>
  <si>
    <t>1645021727</t>
  </si>
  <si>
    <t>164501001</t>
  </si>
  <si>
    <t>26354330</t>
  </si>
  <si>
    <t>АО "Буинское предприятие тепловых сетей"</t>
  </si>
  <si>
    <t>1614008074</t>
  </si>
  <si>
    <t>161401001</t>
  </si>
  <si>
    <t>26354423</t>
  </si>
  <si>
    <t>АО "Водопроводно-канализационное и энергетическое хозяйство"</t>
  </si>
  <si>
    <t>1651035245</t>
  </si>
  <si>
    <t>165101001</t>
  </si>
  <si>
    <t>26354332</t>
  </si>
  <si>
    <t>АО "Высокогорские коммунальные сети"</t>
  </si>
  <si>
    <t>1616016031</t>
  </si>
  <si>
    <t>161601001</t>
  </si>
  <si>
    <t>30791606</t>
  </si>
  <si>
    <t>АО "ГУ ЖКХ"</t>
  </si>
  <si>
    <t>5116000922</t>
  </si>
  <si>
    <t>166045001</t>
  </si>
  <si>
    <t>26560525</t>
  </si>
  <si>
    <t>511601001</t>
  </si>
  <si>
    <t>13-05-2009 00:00:00</t>
  </si>
  <si>
    <t>30335229</t>
  </si>
  <si>
    <t>770401001</t>
  </si>
  <si>
    <t>26354399</t>
  </si>
  <si>
    <t>АО "Елабужское предприятие тепловых сетей"</t>
  </si>
  <si>
    <t>1646020589</t>
  </si>
  <si>
    <t>164601001</t>
  </si>
  <si>
    <t>28421604</t>
  </si>
  <si>
    <t>АО "Зеленодольский молочноперерабатывающий комбинат"</t>
  </si>
  <si>
    <t>1648033456</t>
  </si>
  <si>
    <t>164801001</t>
  </si>
  <si>
    <t>26354405</t>
  </si>
  <si>
    <t>АО "Зеленодольское ПТС"</t>
  </si>
  <si>
    <t>1648017567</t>
  </si>
  <si>
    <t>28494222</t>
  </si>
  <si>
    <t>АО "Казэнерго"</t>
  </si>
  <si>
    <t>1659143468</t>
  </si>
  <si>
    <t>165901001</t>
  </si>
  <si>
    <t>26354470</t>
  </si>
  <si>
    <t>АО "НИИнефтепромхим"</t>
  </si>
  <si>
    <t>1660000129</t>
  </si>
  <si>
    <t>166001001</t>
  </si>
  <si>
    <t>26322562</t>
  </si>
  <si>
    <t>АО "ОЭЗ ППТ "Алабуга"</t>
  </si>
  <si>
    <t>1646019914</t>
  </si>
  <si>
    <t>27556424</t>
  </si>
  <si>
    <t>АО "РПО "Таткоммунэнерго"</t>
  </si>
  <si>
    <t>1660093204</t>
  </si>
  <si>
    <t>26489288</t>
  </si>
  <si>
    <t>АО "Татэнерго"</t>
  </si>
  <si>
    <t>1657036630</t>
  </si>
  <si>
    <t>165501001</t>
  </si>
  <si>
    <t>01-02-2009 00:00:00</t>
  </si>
  <si>
    <t>26354365</t>
  </si>
  <si>
    <t>АО "Тетюшское ПТС"</t>
  </si>
  <si>
    <t>1638004921</t>
  </si>
  <si>
    <t>163801001</t>
  </si>
  <si>
    <t>27567057</t>
  </si>
  <si>
    <t>Акционерное общество "Ремонтно-эксплуатационное управление" филиал "Екатеринбургский", г. Екатеринбург</t>
  </si>
  <si>
    <t>7714783092</t>
  </si>
  <si>
    <t>667243001</t>
  </si>
  <si>
    <t>26808802</t>
  </si>
  <si>
    <t>Горьковская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</si>
  <si>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</si>
  <si>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525745041</t>
  </si>
  <si>
    <t>26354341</t>
  </si>
  <si>
    <t>Лечебно - профилактическое частное учреждение профсоюзов санаторий "Васильевский"</t>
  </si>
  <si>
    <t>1620000411</t>
  </si>
  <si>
    <t>162001001</t>
  </si>
  <si>
    <t>26354352</t>
  </si>
  <si>
    <t>Лечебно-профилактическое частное учреждение профсоюзов санаторий "Шифалы су (целебная вода) - Ижминводы"</t>
  </si>
  <si>
    <t>1627000509</t>
  </si>
  <si>
    <t>162701001</t>
  </si>
  <si>
    <t>31503625</t>
  </si>
  <si>
    <t>МКП "Водоканал"</t>
  </si>
  <si>
    <t>1651088938</t>
  </si>
  <si>
    <t>26354343</t>
  </si>
  <si>
    <t>МУП "Нурлатское МПП ЖКХ"</t>
  </si>
  <si>
    <t>1620002144</t>
  </si>
  <si>
    <t>31354688</t>
  </si>
  <si>
    <t>МУП "Пестречинские коммунальные сети"</t>
  </si>
  <si>
    <t>1633009669</t>
  </si>
  <si>
    <t>163301001</t>
  </si>
  <si>
    <t>26354392</t>
  </si>
  <si>
    <t>МУП "Светсервис"</t>
  </si>
  <si>
    <t>1644031761</t>
  </si>
  <si>
    <t>26516084</t>
  </si>
  <si>
    <t>ОАО "Таттеплосбыт"</t>
  </si>
  <si>
    <t>1657092881</t>
  </si>
  <si>
    <t>168150001</t>
  </si>
  <si>
    <t>01-04-2010 00:00:00</t>
  </si>
  <si>
    <t>26354428</t>
  </si>
  <si>
    <t>ОАО "Чистопольское предприятие тепловых сетей"</t>
  </si>
  <si>
    <t>1652011455</t>
  </si>
  <si>
    <t>165201001</t>
  </si>
  <si>
    <t>26354398</t>
  </si>
  <si>
    <t>ООО "Альгазтранс-Елабуга"</t>
  </si>
  <si>
    <t>1646016889</t>
  </si>
  <si>
    <t>26354391</t>
  </si>
  <si>
    <t>ООО "Альтехносервис"</t>
  </si>
  <si>
    <t>1644023351</t>
  </si>
  <si>
    <t>31461172</t>
  </si>
  <si>
    <t>ООО "ГазТеплоАвтоматика"</t>
  </si>
  <si>
    <t>1636008078</t>
  </si>
  <si>
    <t>04-03-2020 00:00:00</t>
  </si>
  <si>
    <t>28902265</t>
  </si>
  <si>
    <t>ООО "Газпром теплоэнерго Казань"</t>
  </si>
  <si>
    <t>1655317579</t>
  </si>
  <si>
    <t>12-01-2015 00:00:00</t>
  </si>
  <si>
    <t>30943126</t>
  </si>
  <si>
    <t>ООО "Газпром трансгаз Казань" - филиал Верхнеуслонский район</t>
  </si>
  <si>
    <t>1600000036</t>
  </si>
  <si>
    <t>166001002</t>
  </si>
  <si>
    <t>30943118</t>
  </si>
  <si>
    <t>ООО "Газпром трансгаз Казань" - филиал Сабинский район</t>
  </si>
  <si>
    <t>166001000</t>
  </si>
  <si>
    <t>26354348</t>
  </si>
  <si>
    <t>ООО "КАРСАР"</t>
  </si>
  <si>
    <t>1624004368</t>
  </si>
  <si>
    <t>30940313</t>
  </si>
  <si>
    <t>ООО "Казанский молочный комбинат"</t>
  </si>
  <si>
    <t>1660297582</t>
  </si>
  <si>
    <t>26354369</t>
  </si>
  <si>
    <t>ООО "Коммунальные сети - Бетьки"</t>
  </si>
  <si>
    <t>1639035143</t>
  </si>
  <si>
    <t>163901001</t>
  </si>
  <si>
    <t>26405825</t>
  </si>
  <si>
    <t>ООО "Лаишевский Коммунальный Сервис"</t>
  </si>
  <si>
    <t>1624010851</t>
  </si>
  <si>
    <t>162401001</t>
  </si>
  <si>
    <t>30346024</t>
  </si>
  <si>
    <t>ООО "Лениногорские тепловые сети"</t>
  </si>
  <si>
    <t>1649022584</t>
  </si>
  <si>
    <t>164901001</t>
  </si>
  <si>
    <t>30802655</t>
  </si>
  <si>
    <t>ООО "Осиновская теплоснабжающая компания"</t>
  </si>
  <si>
    <t>1648041792</t>
  </si>
  <si>
    <t>26793317</t>
  </si>
  <si>
    <t>ООО "ПЭСТ"</t>
  </si>
  <si>
    <t>1651057270</t>
  </si>
  <si>
    <t>26405826</t>
  </si>
  <si>
    <t>ООО "РСК" Инженерные Технологии"</t>
  </si>
  <si>
    <t>1624010844</t>
  </si>
  <si>
    <t>31558293</t>
  </si>
  <si>
    <t>ООО "ТаграС-ЭнергоСервис"</t>
  </si>
  <si>
    <t>1644031472</t>
  </si>
  <si>
    <t>28423143</t>
  </si>
  <si>
    <t>ООО "Тепло-Энергосервис+"</t>
  </si>
  <si>
    <t>1644067711</t>
  </si>
  <si>
    <t>31319208</t>
  </si>
  <si>
    <t>ООО "Тепловик 2"</t>
  </si>
  <si>
    <t>1646046925</t>
  </si>
  <si>
    <t>28266282</t>
  </si>
  <si>
    <t>ООО "Теплоснабсервис"</t>
  </si>
  <si>
    <t>1655256968</t>
  </si>
  <si>
    <t>26511105</t>
  </si>
  <si>
    <t>ООО "Теплострой"</t>
  </si>
  <si>
    <t>1633606560</t>
  </si>
  <si>
    <t>30851416</t>
  </si>
  <si>
    <t>ООО "Тукай Тепло-Газ"</t>
  </si>
  <si>
    <t>1639056739</t>
  </si>
  <si>
    <t>27544484</t>
  </si>
  <si>
    <t>ООО "Управляющая компания "Индустриальный парк - Сервис"</t>
  </si>
  <si>
    <t>1651063644</t>
  </si>
  <si>
    <t>26383226</t>
  </si>
  <si>
    <t>ООО «Газпром трансгаз Казань»</t>
  </si>
  <si>
    <t>26354427</t>
  </si>
  <si>
    <t>ООО ПКФ "Восток-Энерго"</t>
  </si>
  <si>
    <t>1652007515</t>
  </si>
  <si>
    <t>28903507</t>
  </si>
  <si>
    <t>ПАО "Казанский вертолетный завод"</t>
  </si>
  <si>
    <t>1656002652</t>
  </si>
  <si>
    <t>997450001</t>
  </si>
  <si>
    <t>30903763</t>
  </si>
  <si>
    <t>ФГБУ "ЦЖКУ" МИНОБОРОНЫ РОССИИ</t>
  </si>
  <si>
    <t>7729314745</t>
  </si>
  <si>
    <t>770101001</t>
  </si>
  <si>
    <t>26354430</t>
  </si>
  <si>
    <t>Филиал "Казаньнефтепродукт" АО Холдинговая Компания "Татнефтепродукт"</t>
  </si>
  <si>
    <t>1653016921</t>
  </si>
  <si>
    <t>165902002</t>
  </si>
  <si>
    <t>30941880</t>
  </si>
  <si>
    <t>Филиал ОАО "Азнакаевское ПТС" в г.Азнакаево</t>
  </si>
  <si>
    <t>164301002</t>
  </si>
  <si>
    <t>30941853</t>
  </si>
  <si>
    <t>Филиал ОАО "Азнакаевское ПТС" в пгт.Актюбинский</t>
  </si>
  <si>
    <t>164301000</t>
  </si>
  <si>
    <t>30941901</t>
  </si>
  <si>
    <t>Филиал ОАО "Азнакаевское ПТС" в пгт.Джалиль</t>
  </si>
  <si>
    <t>164301003</t>
  </si>
  <si>
    <t>30914574</t>
  </si>
  <si>
    <t>Филиал ФГБУ "ЦЖКУ" МИНОБОРОНЫ РОССИИ (по ЦВО)</t>
  </si>
  <si>
    <t>667043001</t>
  </si>
  <si>
    <t>26467064</t>
  </si>
  <si>
    <t>Челнинский филиал ООО "Татнефть-АЗС Центр"</t>
  </si>
  <si>
    <t>1644040195</t>
  </si>
  <si>
    <t>163943001</t>
  </si>
  <si>
    <t>HOT_VS</t>
  </si>
  <si>
    <t>29.04.2022</t>
  </si>
  <si>
    <t>53-22/2082</t>
  </si>
  <si>
    <t>423600,РТ, Елабужский район, г.Елабуга, а/я 125</t>
  </si>
  <si>
    <t>Шагивалеев Тимур Наилевич</t>
  </si>
  <si>
    <t>(85557) 5-94-56</t>
  </si>
  <si>
    <t>Солнцев Владислав Николаевич</t>
  </si>
  <si>
    <t>Старший экономист отдела ценообразования и тарифов</t>
  </si>
  <si>
    <t>Vsolncev@alabuga.ru</t>
  </si>
  <si>
    <t>О</t>
  </si>
  <si>
    <t>Елабужский муниципальный район, Город Елабуга (92626101);</t>
  </si>
  <si>
    <t>Горячее водоснабжение Гостиничного комплекса</t>
  </si>
  <si>
    <t>Положение о закупках</t>
  </si>
  <si>
    <t>План закупок на 2022</t>
  </si>
  <si>
    <t>Информация о результатах проведенных закупочных процедур в 2021</t>
  </si>
  <si>
    <t>отстутствует</t>
  </si>
  <si>
    <t>https://portal.eias.ru/Portal/DownloadPage.aspx?type=12&amp;guid=a6e82725-af68-44ce-9413-83b45b8c38cb</t>
  </si>
  <si>
    <t>30.06.2023</t>
  </si>
  <si>
    <t>01.07.2023</t>
  </si>
  <si>
    <t>https://portal.eias.ru/Portal/DownloadPage.aspx?type=12&amp;guid=c190a9d8-4e9b-4f6c-beab-c71969f1e35d</t>
  </si>
  <si>
    <t>https://portal.eias.ru/Portal/DownloadPage.aspx?type=12&amp;guid=84f5b38b-baa1-44c1-9f43-d149d370877c</t>
  </si>
  <si>
    <t>https://portal.eias.ru/Portal/DownloadPage.aspx?type=12&amp;guid=42dae72a-7e85-450c-86da-8ee91fa34d6d</t>
  </si>
  <si>
    <t>06.05.2022 19:22:41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</si>
</sst>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000000"/>
    <numFmt numFmtId="168" formatCode="#,##0.0"/>
    <numFmt numFmtId="169" formatCode="#,##0.0000"/>
  </numFmts>
  <fonts count="106">
    <font>
      <sz val="9"/>
      <color indexed="11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9"/>
      <name val="Tahoma"/>
      <family val="2"/>
      <charset val="204"/>
    </font>
    <font>
      <sz val="11"/>
      <name val="Webdings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9"/>
      <color indexed="62"/>
      <name val="Tahoma"/>
      <family val="2"/>
      <charset val="204"/>
    </font>
    <font>
      <sz val="11"/>
      <name val="Wingdings 2"/>
      <family val="1"/>
      <charset val="2"/>
    </font>
    <font>
      <b/>
      <sz val="9"/>
      <color indexed="9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23"/>
      <name val="Wingdings 2"/>
      <family val="1"/>
      <charset val="2"/>
    </font>
    <font>
      <sz val="10"/>
      <color indexed="11"/>
      <name val="Arial"/>
      <family val="2"/>
      <charset val="204"/>
    </font>
    <font>
      <sz val="12"/>
      <name val="Marlett"/>
      <charset val="2"/>
    </font>
    <font>
      <sz val="8"/>
      <color indexed="9"/>
      <name val="Tahoma"/>
      <family val="2"/>
      <charset val="204"/>
    </font>
    <font>
      <sz val="8"/>
      <color indexed="55"/>
      <name val="Tahoma"/>
      <family val="2"/>
      <charset val="204"/>
    </font>
    <font>
      <sz val="12"/>
      <color indexed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1"/>
      <color indexed="9"/>
      <name val="Tahoma"/>
      <family val="2"/>
      <charset val="204"/>
    </font>
    <font>
      <sz val="1"/>
      <name val="Tahoma"/>
      <family val="2"/>
      <charset val="204"/>
    </font>
    <font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color indexed="10"/>
      <name val="Tahoma"/>
      <family val="2"/>
      <charset val="204"/>
    </font>
    <font>
      <sz val="3"/>
      <color indexed="11"/>
      <name val="Tahoma"/>
      <family val="2"/>
      <charset val="204"/>
    </font>
    <font>
      <sz val="3"/>
      <color indexed="60"/>
      <name val="Tahoma"/>
      <family val="2"/>
      <charset val="204"/>
    </font>
    <font>
      <b/>
      <sz val="3"/>
      <name val="Tahoma"/>
      <family val="2"/>
      <charset val="204"/>
    </font>
    <font>
      <sz val="22"/>
      <name val="Tahoma"/>
      <family val="2"/>
      <charset val="204"/>
    </font>
    <font>
      <b/>
      <sz val="22"/>
      <name val="Tahoma"/>
      <family val="2"/>
      <charset val="204"/>
    </font>
    <font>
      <b/>
      <sz val="18"/>
      <name val="Tahoma"/>
      <family val="2"/>
      <charset val="204"/>
    </font>
    <font>
      <sz val="18"/>
      <name val="Tahoma"/>
      <family val="2"/>
      <charset val="204"/>
    </font>
    <font>
      <sz val="18"/>
      <color indexed="11"/>
      <name val="Tahoma"/>
      <family val="2"/>
      <charset val="204"/>
    </font>
    <font>
      <sz val="11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11"/>
      <color theme="0"/>
      <name val="Webdings2"/>
      <charset val="204"/>
    </font>
    <font>
      <sz val="1"/>
      <color theme="0"/>
      <name val="Tahoma"/>
      <family val="2"/>
      <charset val="204"/>
    </font>
    <font>
      <sz val="1"/>
      <color theme="0" tint="-4.9989318521683403E-2"/>
      <name val="Tahoma"/>
      <family val="2"/>
      <charset val="204"/>
    </font>
    <font>
      <b/>
      <sz val="1"/>
      <color theme="0"/>
      <name val="Calibri"/>
      <family val="2"/>
      <charset val="204"/>
    </font>
    <font>
      <sz val="12"/>
      <color theme="0"/>
      <name val="Tahoma"/>
      <family val="2"/>
      <charset val="204"/>
    </font>
    <font>
      <sz val="8"/>
      <color theme="1"/>
      <name val="Tahoma"/>
      <family val="2"/>
      <charset val="204"/>
    </font>
    <font>
      <b/>
      <sz val="9"/>
      <color rgb="FFC0000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5"/>
      <color rgb="FFFF0000"/>
      <name val="Tahoma"/>
      <family val="2"/>
      <charset val="204"/>
    </font>
    <font>
      <sz val="11"/>
      <color theme="0"/>
      <name val="Wingdings 2"/>
      <family val="1"/>
      <charset val="2"/>
    </font>
    <font>
      <sz val="5"/>
      <color theme="0"/>
      <name val="Tahoma"/>
      <family val="2"/>
      <charset val="204"/>
    </font>
    <font>
      <b/>
      <sz val="9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"/>
      <color indexed="11"/>
      <name val="Tahoma"/>
      <family val="2"/>
      <charset val="204"/>
    </font>
    <font>
      <sz val="15"/>
      <name val="Tahoma"/>
      <family val="2"/>
      <charset val="204"/>
    </font>
    <font>
      <sz val="3"/>
      <color theme="0"/>
      <name val="Tahoma"/>
      <family val="2"/>
      <charset val="204"/>
    </font>
    <font>
      <sz val="1"/>
      <color indexed="10"/>
      <name val="Tahoma"/>
      <family val="2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D3D3D6"/>
      </left>
      <right style="thin">
        <color rgb="FFD3D3D6"/>
      </right>
      <top style="thin">
        <color rgb="FFD3D3D6"/>
      </top>
      <bottom style="thin">
        <color rgb="FFD3D3D6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 style="thin">
        <color rgb="FFD3DBDB"/>
      </left>
      <right/>
      <top style="thin">
        <color rgb="FFD3DBDB"/>
      </top>
      <bottom style="thin">
        <color rgb="FFD3DBDB"/>
      </bottom>
      <diagonal/>
    </border>
    <border>
      <left/>
      <right/>
      <top style="thin">
        <color rgb="FFD3DBDB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D3DBDB"/>
      </left>
      <right style="thin">
        <color rgb="FFD3DBDB"/>
      </right>
      <top/>
      <bottom style="thin">
        <color rgb="FFD3DBDB"/>
      </bottom>
      <diagonal/>
    </border>
    <border>
      <left style="thin">
        <color rgb="FFD3DBDB"/>
      </left>
      <right style="thin">
        <color rgb="FFD3DBDB"/>
      </right>
      <top style="thin">
        <color indexed="22"/>
      </top>
      <bottom style="thin">
        <color indexed="22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D3DBDB"/>
      </left>
      <right/>
      <top style="thin">
        <color indexed="22"/>
      </top>
      <bottom style="thin">
        <color indexed="22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/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</borders>
  <cellStyleXfs count="102">
    <xf numFmtId="49" fontId="0" fillId="0" borderId="0" applyBorder="0">
      <alignment vertical="top"/>
    </xf>
    <xf numFmtId="0" fontId="2" fillId="0" borderId="0"/>
    <xf numFmtId="166" fontId="2" fillId="0" borderId="0"/>
    <xf numFmtId="0" fontId="39" fillId="0" borderId="0"/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164" fontId="3" fillId="0" borderId="0" applyFont="0" applyFill="0" applyBorder="0" applyAlignment="0" applyProtection="0"/>
    <xf numFmtId="168" fontId="5" fillId="2" borderId="0">
      <protection locked="0"/>
    </xf>
    <xf numFmtId="0" fontId="14" fillId="0" borderId="0" applyFill="0" applyBorder="0" applyProtection="0">
      <alignment vertical="center"/>
    </xf>
    <xf numFmtId="165" fontId="5" fillId="2" borderId="0">
      <protection locked="0"/>
    </xf>
    <xf numFmtId="169" fontId="5" fillId="2" borderId="0"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7" fillId="3" borderId="1" applyNumberFormat="0" applyAlignment="0"/>
    <xf numFmtId="0" fontId="1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4" fillId="0" borderId="0" applyFill="0" applyBorder="0" applyProtection="0">
      <alignment vertical="center"/>
    </xf>
    <xf numFmtId="0" fontId="14" fillId="0" borderId="0" applyFill="0" applyBorder="0" applyProtection="0">
      <alignment vertical="center"/>
    </xf>
    <xf numFmtId="49" fontId="38" fillId="4" borderId="2" applyNumberFormat="0">
      <alignment horizontal="center" vertical="center"/>
    </xf>
    <xf numFmtId="0" fontId="12" fillId="5" borderId="1" applyNumberFormat="0" applyAlignment="0" applyProtection="0"/>
    <xf numFmtId="0" fontId="69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27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2" borderId="4" applyBorder="0">
      <alignment horizontal="right"/>
    </xf>
    <xf numFmtId="49" fontId="5" fillId="0" borderId="0" applyBorder="0">
      <alignment vertical="top"/>
    </xf>
    <xf numFmtId="0" fontId="21" fillId="0" borderId="0"/>
    <xf numFmtId="0" fontId="70" fillId="0" borderId="0"/>
    <xf numFmtId="0" fontId="71" fillId="0" borderId="0"/>
    <xf numFmtId="0" fontId="1" fillId="0" borderId="0"/>
    <xf numFmtId="0" fontId="37" fillId="6" borderId="0" applyNumberFormat="0" applyBorder="0" applyAlignment="0">
      <alignment horizontal="left" vertical="center"/>
    </xf>
    <xf numFmtId="49" fontId="5" fillId="0" borderId="0" applyBorder="0">
      <alignment vertical="top"/>
    </xf>
    <xf numFmtId="49" fontId="37" fillId="0" borderId="0" applyBorder="0">
      <alignment vertical="top"/>
    </xf>
    <xf numFmtId="49" fontId="5" fillId="6" borderId="0" applyBorder="0">
      <alignment vertical="top"/>
    </xf>
    <xf numFmtId="49" fontId="34" fillId="7" borderId="0" applyBorder="0">
      <alignment vertical="top"/>
    </xf>
    <xf numFmtId="0" fontId="1" fillId="0" borderId="0"/>
    <xf numFmtId="49" fontId="5" fillId="0" borderId="0" applyBorder="0">
      <alignment vertical="top"/>
    </xf>
    <xf numFmtId="0" fontId="21" fillId="0" borderId="0"/>
    <xf numFmtId="49" fontId="5" fillId="0" borderId="0" applyBorder="0">
      <alignment vertical="top"/>
    </xf>
    <xf numFmtId="0" fontId="21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1" fillId="0" borderId="0"/>
    <xf numFmtId="0" fontId="87" fillId="0" borderId="0" applyNumberFormat="0" applyFill="0" applyBorder="0" applyAlignment="0" applyProtection="0"/>
    <xf numFmtId="0" fontId="88" fillId="0" borderId="43" applyNumberFormat="0" applyFill="0" applyAlignment="0" applyProtection="0"/>
    <xf numFmtId="0" fontId="89" fillId="0" borderId="44" applyNumberFormat="0" applyFill="0" applyAlignment="0" applyProtection="0"/>
    <xf numFmtId="0" fontId="90" fillId="0" borderId="45" applyNumberFormat="0" applyFill="0" applyAlignment="0" applyProtection="0"/>
    <xf numFmtId="0" fontId="90" fillId="0" borderId="0" applyNumberFormat="0" applyFill="0" applyBorder="0" applyAlignment="0" applyProtection="0"/>
    <xf numFmtId="0" fontId="91" fillId="15" borderId="0" applyNumberFormat="0" applyBorder="0" applyAlignment="0" applyProtection="0"/>
    <xf numFmtId="0" fontId="92" fillId="16" borderId="0" applyNumberFormat="0" applyBorder="0" applyAlignment="0" applyProtection="0"/>
    <xf numFmtId="0" fontId="93" fillId="17" borderId="0" applyNumberFormat="0" applyBorder="0" applyAlignment="0" applyProtection="0"/>
    <xf numFmtId="0" fontId="94" fillId="18" borderId="46" applyNumberFormat="0" applyAlignment="0" applyProtection="0"/>
    <xf numFmtId="0" fontId="95" fillId="18" borderId="47" applyNumberFormat="0" applyAlignment="0" applyProtection="0"/>
    <xf numFmtId="0" fontId="96" fillId="0" borderId="48" applyNumberFormat="0" applyFill="0" applyAlignment="0" applyProtection="0"/>
    <xf numFmtId="0" fontId="97" fillId="19" borderId="49" applyNumberFormat="0" applyAlignment="0" applyProtection="0"/>
    <xf numFmtId="0" fontId="98" fillId="0" borderId="0" applyNumberFormat="0" applyFill="0" applyBorder="0" applyAlignment="0" applyProtection="0"/>
    <xf numFmtId="0" fontId="37" fillId="20" borderId="50" applyNumberFormat="0" applyFont="0" applyAlignment="0" applyProtection="0"/>
    <xf numFmtId="0" fontId="99" fillId="0" borderId="0" applyNumberFormat="0" applyFill="0" applyBorder="0" applyAlignment="0" applyProtection="0"/>
    <xf numFmtId="0" fontId="100" fillId="0" borderId="51" applyNumberFormat="0" applyFill="0" applyAlignment="0" applyProtection="0"/>
    <xf numFmtId="0" fontId="101" fillId="21" borderId="0" applyNumberFormat="0" applyBorder="0" applyAlignment="0" applyProtection="0"/>
    <xf numFmtId="0" fontId="70" fillId="22" borderId="0" applyNumberFormat="0" applyBorder="0" applyAlignment="0" applyProtection="0"/>
    <xf numFmtId="0" fontId="7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70" fillId="26" borderId="0" applyNumberFormat="0" applyBorder="0" applyAlignment="0" applyProtection="0"/>
    <xf numFmtId="0" fontId="7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70" fillId="30" borderId="0" applyNumberFormat="0" applyBorder="0" applyAlignment="0" applyProtection="0"/>
    <xf numFmtId="0" fontId="70" fillId="31" borderId="0" applyNumberFormat="0" applyBorder="0" applyAlignment="0" applyProtection="0"/>
    <xf numFmtId="0" fontId="101" fillId="32" borderId="0" applyNumberFormat="0" applyBorder="0" applyAlignment="0" applyProtection="0"/>
    <xf numFmtId="0" fontId="101" fillId="33" borderId="0" applyNumberFormat="0" applyBorder="0" applyAlignment="0" applyProtection="0"/>
    <xf numFmtId="0" fontId="70" fillId="34" borderId="0" applyNumberFormat="0" applyBorder="0" applyAlignment="0" applyProtection="0"/>
    <xf numFmtId="0" fontId="70" fillId="35" borderId="0" applyNumberFormat="0" applyBorder="0" applyAlignment="0" applyProtection="0"/>
    <xf numFmtId="0" fontId="101" fillId="36" borderId="0" applyNumberFormat="0" applyBorder="0" applyAlignment="0" applyProtection="0"/>
    <xf numFmtId="0" fontId="101" fillId="37" borderId="0" applyNumberFormat="0" applyBorder="0" applyAlignment="0" applyProtection="0"/>
    <xf numFmtId="0" fontId="70" fillId="38" borderId="0" applyNumberFormat="0" applyBorder="0" applyAlignment="0" applyProtection="0"/>
    <xf numFmtId="0" fontId="70" fillId="39" borderId="0" applyNumberFormat="0" applyBorder="0" applyAlignment="0" applyProtection="0"/>
    <xf numFmtId="0" fontId="101" fillId="40" borderId="0" applyNumberFormat="0" applyBorder="0" applyAlignment="0" applyProtection="0"/>
    <xf numFmtId="0" fontId="101" fillId="41" borderId="0" applyNumberFormat="0" applyBorder="0" applyAlignment="0" applyProtection="0"/>
    <xf numFmtId="0" fontId="70" fillId="42" borderId="0" applyNumberFormat="0" applyBorder="0" applyAlignment="0" applyProtection="0"/>
    <xf numFmtId="0" fontId="70" fillId="43" borderId="0" applyNumberFormat="0" applyBorder="0" applyAlignment="0" applyProtection="0"/>
    <xf numFmtId="0" fontId="101" fillId="44" borderId="0" applyNumberFormat="0" applyBorder="0" applyAlignment="0" applyProtection="0"/>
    <xf numFmtId="43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1134">
    <xf numFmtId="49" fontId="0" fillId="0" borderId="0" xfId="0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51" applyFont="1" applyAlignment="1" applyProtection="1">
      <alignment vertical="center" wrapText="1"/>
    </xf>
    <xf numFmtId="49" fontId="10" fillId="0" borderId="0" xfId="51" applyFont="1" applyAlignment="1" applyProtection="1">
      <alignment vertical="center"/>
    </xf>
    <xf numFmtId="0" fontId="10" fillId="0" borderId="0" xfId="50" applyFont="1" applyAlignment="1" applyProtection="1">
      <alignment horizontal="center" vertical="center" wrapText="1"/>
    </xf>
    <xf numFmtId="0" fontId="5" fillId="0" borderId="0" xfId="50" applyFont="1" applyAlignment="1" applyProtection="1">
      <alignment vertical="center" wrapText="1"/>
    </xf>
    <xf numFmtId="0" fontId="5" fillId="0" borderId="0" xfId="50" applyFont="1" applyAlignment="1" applyProtection="1">
      <alignment horizontal="left" vertical="center" wrapText="1"/>
    </xf>
    <xf numFmtId="0" fontId="5" fillId="0" borderId="0" xfId="50" applyFont="1" applyProtection="1"/>
    <xf numFmtId="0" fontId="5" fillId="7" borderId="0" xfId="50" applyFont="1" applyFill="1" applyBorder="1" applyProtection="1"/>
    <xf numFmtId="0" fontId="24" fillId="0" borderId="0" xfId="50" applyFont="1"/>
    <xf numFmtId="49" fontId="5" fillId="0" borderId="0" xfId="46" applyFont="1" applyProtection="1">
      <alignment vertical="top"/>
    </xf>
    <xf numFmtId="49" fontId="5" fillId="0" borderId="0" xfId="46" applyProtection="1">
      <alignment vertical="top"/>
    </xf>
    <xf numFmtId="0" fontId="10" fillId="0" borderId="0" xfId="53" applyFont="1" applyAlignment="1" applyProtection="1">
      <alignment vertical="center" wrapText="1"/>
    </xf>
    <xf numFmtId="0" fontId="22" fillId="0" borderId="0" xfId="53" applyFont="1" applyAlignment="1" applyProtection="1">
      <alignment vertical="center" wrapText="1"/>
    </xf>
    <xf numFmtId="0" fontId="5" fillId="7" borderId="0" xfId="53" applyFont="1" applyFill="1" applyBorder="1" applyAlignment="1" applyProtection="1">
      <alignment vertical="center" wrapText="1"/>
    </xf>
    <xf numFmtId="0" fontId="5" fillId="0" borderId="0" xfId="53" applyFont="1" applyAlignment="1" applyProtection="1">
      <alignment horizontal="center" vertical="center" wrapText="1"/>
    </xf>
    <xf numFmtId="0" fontId="5" fillId="0" borderId="0" xfId="53" applyFont="1" applyAlignment="1" applyProtection="1">
      <alignment vertical="center" wrapText="1"/>
    </xf>
    <xf numFmtId="0" fontId="25" fillId="7" borderId="0" xfId="53" applyFont="1" applyFill="1" applyBorder="1" applyAlignment="1" applyProtection="1">
      <alignment vertical="center" wrapText="1"/>
    </xf>
    <xf numFmtId="0" fontId="5" fillId="7" borderId="0" xfId="53" applyFont="1" applyFill="1" applyBorder="1" applyAlignment="1" applyProtection="1">
      <alignment horizontal="right" vertical="center" wrapText="1" indent="1"/>
    </xf>
    <xf numFmtId="0" fontId="10" fillId="7" borderId="0" xfId="53" applyNumberFormat="1" applyFont="1" applyFill="1" applyBorder="1" applyAlignment="1" applyProtection="1">
      <alignment horizontal="center" vertical="center" wrapText="1"/>
    </xf>
    <xf numFmtId="0" fontId="5" fillId="7" borderId="0" xfId="53" applyFont="1" applyFill="1" applyBorder="1" applyAlignment="1" applyProtection="1">
      <alignment horizontal="center" vertical="center" wrapText="1"/>
    </xf>
    <xf numFmtId="0" fontId="22" fillId="0" borderId="0" xfId="53" applyFont="1" applyAlignment="1" applyProtection="1">
      <alignment horizontal="center" vertical="center" wrapText="1"/>
    </xf>
    <xf numFmtId="0" fontId="26" fillId="7" borderId="0" xfId="53" applyNumberFormat="1" applyFont="1" applyFill="1" applyBorder="1" applyAlignment="1" applyProtection="1">
      <alignment horizontal="center" vertical="center" wrapText="1"/>
    </xf>
    <xf numFmtId="0" fontId="5" fillId="7" borderId="0" xfId="53" applyNumberFormat="1" applyFont="1" applyFill="1" applyBorder="1" applyAlignment="1" applyProtection="1">
      <alignment horizontal="right" vertical="center" wrapText="1" indent="1"/>
    </xf>
    <xf numFmtId="0" fontId="5" fillId="0" borderId="0" xfId="53" applyFont="1" applyFill="1" applyAlignment="1" applyProtection="1">
      <alignment vertical="center"/>
    </xf>
    <xf numFmtId="49" fontId="5" fillId="7" borderId="0" xfId="53" applyNumberFormat="1" applyFont="1" applyFill="1" applyBorder="1" applyAlignment="1" applyProtection="1">
      <alignment horizontal="right" vertical="center" wrapText="1" indent="1"/>
    </xf>
    <xf numFmtId="49" fontId="25" fillId="7" borderId="0" xfId="53" applyNumberFormat="1" applyFont="1" applyFill="1" applyBorder="1" applyAlignment="1" applyProtection="1">
      <alignment horizontal="center" vertical="center" wrapText="1"/>
    </xf>
    <xf numFmtId="49" fontId="5" fillId="9" borderId="5" xfId="53" applyNumberFormat="1" applyFont="1" applyFill="1" applyBorder="1" applyAlignment="1" applyProtection="1">
      <alignment horizontal="center" vertical="center" wrapText="1"/>
      <protection locked="0"/>
    </xf>
    <xf numFmtId="49" fontId="0" fillId="10" borderId="0" xfId="0" applyFill="1" applyProtection="1">
      <alignment vertical="top"/>
    </xf>
    <xf numFmtId="0" fontId="5" fillId="0" borderId="0" xfId="55" applyFont="1" applyFill="1" applyAlignment="1" applyProtection="1">
      <alignment vertical="center" wrapText="1"/>
    </xf>
    <xf numFmtId="0" fontId="5" fillId="7" borderId="0" xfId="55" applyFont="1" applyFill="1" applyBorder="1" applyAlignment="1" applyProtection="1">
      <alignment vertical="center" wrapText="1"/>
    </xf>
    <xf numFmtId="0" fontId="21" fillId="0" borderId="0" xfId="49" applyProtection="1"/>
    <xf numFmtId="0" fontId="22" fillId="0" borderId="0" xfId="53" applyNumberFormat="1" applyFont="1" applyFill="1" applyBorder="1" applyAlignment="1" applyProtection="1">
      <alignment horizontal="center" vertical="top" wrapText="1"/>
    </xf>
    <xf numFmtId="0" fontId="0" fillId="7" borderId="0" xfId="53" applyFont="1" applyFill="1" applyBorder="1" applyAlignment="1" applyProtection="1">
      <alignment horizontal="center" vertical="center" wrapText="1"/>
    </xf>
    <xf numFmtId="49" fontId="0" fillId="7" borderId="0" xfId="53" applyNumberFormat="1" applyFont="1" applyFill="1" applyBorder="1" applyAlignment="1" applyProtection="1">
      <alignment horizontal="right" vertical="center" wrapText="1" indent="1"/>
    </xf>
    <xf numFmtId="49" fontId="29" fillId="7" borderId="0" xfId="33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0" fontId="5" fillId="0" borderId="5" xfId="52" applyFont="1" applyFill="1" applyBorder="1" applyAlignment="1" applyProtection="1">
      <alignment vertical="center" wrapText="1"/>
    </xf>
    <xf numFmtId="0" fontId="0" fillId="0" borderId="5" xfId="52" applyFont="1" applyFill="1" applyBorder="1" applyAlignment="1" applyProtection="1">
      <alignment vertical="center" wrapText="1"/>
    </xf>
    <xf numFmtId="49" fontId="0" fillId="0" borderId="0" xfId="0" applyFont="1">
      <alignment vertical="top"/>
    </xf>
    <xf numFmtId="0" fontId="33" fillId="7" borderId="0" xfId="55" applyFont="1" applyFill="1" applyBorder="1" applyAlignment="1" applyProtection="1">
      <alignment horizontal="center" vertical="center" wrapText="1"/>
    </xf>
    <xf numFmtId="0" fontId="33" fillId="7" borderId="0" xfId="50" applyFont="1" applyFill="1" applyBorder="1" applyAlignment="1" applyProtection="1">
      <alignment horizontal="center"/>
    </xf>
    <xf numFmtId="0" fontId="33" fillId="0" borderId="0" xfId="50" applyFont="1" applyAlignment="1" applyProtection="1">
      <alignment horizontal="center" vertical="center"/>
    </xf>
    <xf numFmtId="0" fontId="33" fillId="7" borderId="0" xfId="50" applyFont="1" applyFill="1" applyBorder="1" applyAlignment="1" applyProtection="1">
      <alignment horizontal="center" vertical="center"/>
    </xf>
    <xf numFmtId="49" fontId="31" fillId="0" borderId="6" xfId="0" applyFont="1" applyBorder="1" applyAlignment="1">
      <alignment vertical="top" wrapText="1"/>
    </xf>
    <xf numFmtId="0" fontId="0" fillId="7" borderId="0" xfId="53" applyNumberFormat="1" applyFont="1" applyFill="1" applyBorder="1" applyAlignment="1" applyProtection="1">
      <alignment horizontal="right" vertical="center" wrapText="1" indent="1"/>
    </xf>
    <xf numFmtId="0" fontId="0" fillId="0" borderId="6" xfId="36" applyFont="1" applyBorder="1" applyAlignment="1" applyProtection="1">
      <alignment horizontal="justify" vertical="top" wrapText="1"/>
    </xf>
    <xf numFmtId="0" fontId="1" fillId="0" borderId="0" xfId="39" applyProtection="1"/>
    <xf numFmtId="0" fontId="45" fillId="0" borderId="0" xfId="53" applyFont="1" applyAlignment="1" applyProtection="1">
      <alignment horizontal="center" vertical="center" wrapText="1"/>
    </xf>
    <xf numFmtId="49" fontId="23" fillId="7" borderId="7" xfId="43" applyFont="1" applyFill="1" applyBorder="1" applyAlignment="1" applyProtection="1">
      <alignment vertical="center" wrapText="1"/>
    </xf>
    <xf numFmtId="49" fontId="19" fillId="7" borderId="8" xfId="43" applyFont="1" applyFill="1" applyBorder="1" applyAlignment="1">
      <alignment horizontal="left" vertical="center" wrapText="1"/>
    </xf>
    <xf numFmtId="49" fontId="19" fillId="7" borderId="9" xfId="43" applyFont="1" applyFill="1" applyBorder="1" applyAlignment="1">
      <alignment horizontal="left" vertical="center" wrapText="1"/>
    </xf>
    <xf numFmtId="49" fontId="23" fillId="7" borderId="10" xfId="43" applyFont="1" applyFill="1" applyBorder="1" applyAlignment="1" applyProtection="1">
      <alignment vertical="center" wrapText="1"/>
    </xf>
    <xf numFmtId="49" fontId="13" fillId="7" borderId="0" xfId="43" applyFont="1" applyFill="1" applyBorder="1" applyAlignment="1">
      <alignment wrapText="1"/>
    </xf>
    <xf numFmtId="49" fontId="13" fillId="7" borderId="11" xfId="43" applyFont="1" applyFill="1" applyBorder="1" applyAlignment="1">
      <alignment wrapText="1"/>
    </xf>
    <xf numFmtId="49" fontId="11" fillId="7" borderId="0" xfId="31" applyNumberFormat="1" applyFont="1" applyFill="1" applyBorder="1" applyAlignment="1" applyProtection="1">
      <alignment horizontal="left" wrapText="1"/>
    </xf>
    <xf numFmtId="49" fontId="11" fillId="7" borderId="0" xfId="31" applyNumberFormat="1" applyFont="1" applyFill="1" applyBorder="1" applyAlignment="1" applyProtection="1">
      <alignment wrapText="1"/>
    </xf>
    <xf numFmtId="49" fontId="13" fillId="7" borderId="0" xfId="43" applyFont="1" applyFill="1" applyBorder="1" applyAlignment="1">
      <alignment horizontal="right" wrapText="1"/>
    </xf>
    <xf numFmtId="49" fontId="19" fillId="7" borderId="0" xfId="43" applyFont="1" applyFill="1" applyBorder="1" applyAlignment="1">
      <alignment horizontal="left" vertical="center" wrapText="1"/>
    </xf>
    <xf numFmtId="49" fontId="19" fillId="7" borderId="11" xfId="43" applyFont="1" applyFill="1" applyBorder="1" applyAlignment="1">
      <alignment horizontal="left" vertical="center" wrapText="1"/>
    </xf>
    <xf numFmtId="49" fontId="13" fillId="0" borderId="0" xfId="43" applyFont="1" applyFill="1" applyBorder="1" applyAlignment="1" applyProtection="1">
      <alignment wrapText="1"/>
    </xf>
    <xf numFmtId="0" fontId="17" fillId="0" borderId="0" xfId="22" applyFont="1" applyFill="1" applyBorder="1" applyAlignment="1" applyProtection="1">
      <alignment horizontal="left" vertical="top" wrapText="1"/>
    </xf>
    <xf numFmtId="49" fontId="13" fillId="0" borderId="0" xfId="43" applyFont="1" applyFill="1" applyBorder="1" applyAlignment="1" applyProtection="1">
      <alignment vertical="top" wrapText="1"/>
    </xf>
    <xf numFmtId="0" fontId="17" fillId="0" borderId="0" xfId="22" applyFont="1" applyFill="1" applyBorder="1" applyAlignment="1" applyProtection="1">
      <alignment horizontal="right" vertical="top" wrapText="1"/>
    </xf>
    <xf numFmtId="49" fontId="34" fillId="8" borderId="6" xfId="40" applyNumberFormat="1" applyFont="1" applyFill="1" applyBorder="1" applyAlignment="1" applyProtection="1">
      <alignment horizontal="center" vertical="center" wrapText="1"/>
    </xf>
    <xf numFmtId="49" fontId="34" fillId="2" borderId="6" xfId="40" applyNumberFormat="1" applyFont="1" applyFill="1" applyBorder="1" applyAlignment="1" applyProtection="1">
      <alignment horizontal="center" vertical="center" wrapText="1"/>
    </xf>
    <xf numFmtId="49" fontId="23" fillId="7" borderId="10" xfId="43" applyFont="1" applyFill="1" applyBorder="1" applyAlignment="1" applyProtection="1">
      <alignment horizontal="center" vertical="center" wrapText="1"/>
    </xf>
    <xf numFmtId="49" fontId="34" fillId="11" borderId="6" xfId="40" applyNumberFormat="1" applyFont="1" applyFill="1" applyBorder="1" applyAlignment="1" applyProtection="1">
      <alignment horizontal="center" vertical="center" wrapText="1"/>
    </xf>
    <xf numFmtId="49" fontId="0" fillId="0" borderId="7" xfId="0" applyBorder="1">
      <alignment vertical="top"/>
    </xf>
    <xf numFmtId="49" fontId="0" fillId="0" borderId="9" xfId="0" applyBorder="1">
      <alignment vertical="top"/>
    </xf>
    <xf numFmtId="49" fontId="0" fillId="0" borderId="10" xfId="0" applyBorder="1">
      <alignment vertical="top"/>
    </xf>
    <xf numFmtId="49" fontId="0" fillId="0" borderId="11" xfId="0" applyBorder="1">
      <alignment vertical="top"/>
    </xf>
    <xf numFmtId="49" fontId="45" fillId="0" borderId="0" xfId="0" applyFont="1">
      <alignment vertical="top"/>
    </xf>
    <xf numFmtId="0" fontId="34" fillId="7" borderId="0" xfId="43" applyNumberFormat="1" applyFont="1" applyFill="1" applyBorder="1" applyAlignment="1">
      <alignment horizontal="justify" vertical="center" wrapText="1"/>
    </xf>
    <xf numFmtId="0" fontId="0" fillId="7" borderId="0" xfId="53" applyFont="1" applyFill="1" applyBorder="1" applyAlignment="1" applyProtection="1">
      <alignment horizontal="right" vertical="center" wrapText="1" indent="1"/>
    </xf>
    <xf numFmtId="49" fontId="5" fillId="0" borderId="0" xfId="0" applyNumberFormat="1" applyFont="1" applyProtection="1">
      <alignment vertical="top"/>
    </xf>
    <xf numFmtId="0" fontId="7" fillId="7" borderId="0" xfId="55" applyFont="1" applyFill="1" applyBorder="1" applyAlignment="1" applyProtection="1">
      <alignment horizontal="center" vertical="center" wrapText="1"/>
    </xf>
    <xf numFmtId="49" fontId="32" fillId="0" borderId="0" xfId="0" applyFont="1" applyBorder="1">
      <alignment vertical="top"/>
    </xf>
    <xf numFmtId="0" fontId="32" fillId="7" borderId="0" xfId="55" applyFont="1" applyFill="1" applyBorder="1" applyAlignment="1" applyProtection="1">
      <alignment vertical="center" wrapText="1"/>
    </xf>
    <xf numFmtId="0" fontId="32" fillId="0" borderId="0" xfId="55" applyFont="1" applyFill="1" applyAlignment="1" applyProtection="1">
      <alignment vertical="center" wrapText="1"/>
    </xf>
    <xf numFmtId="0" fontId="45" fillId="0" borderId="0" xfId="55" applyFont="1" applyFill="1" applyAlignment="1" applyProtection="1">
      <alignment vertical="center" wrapText="1"/>
    </xf>
    <xf numFmtId="0" fontId="0" fillId="0" borderId="0" xfId="55" applyFont="1" applyFill="1" applyAlignment="1" applyProtection="1">
      <alignment vertical="center" wrapText="1"/>
    </xf>
    <xf numFmtId="0" fontId="45" fillId="0" borderId="0" xfId="53" applyFont="1" applyFill="1" applyAlignment="1" applyProtection="1">
      <alignment horizontal="left" vertical="center" wrapText="1"/>
    </xf>
    <xf numFmtId="0" fontId="45" fillId="0" borderId="0" xfId="53" applyFont="1" applyFill="1" applyBorder="1" applyAlignment="1" applyProtection="1">
      <alignment horizontal="left" vertical="center" wrapText="1"/>
    </xf>
    <xf numFmtId="49" fontId="45" fillId="0" borderId="0" xfId="53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34" fillId="9" borderId="6" xfId="40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5" fillId="0" borderId="0" xfId="55" applyNumberFormat="1" applyFont="1" applyFill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45" fillId="0" borderId="0" xfId="55" applyFont="1" applyFill="1" applyAlignment="1" applyProtection="1">
      <alignment horizontal="center" vertical="center" wrapText="1"/>
    </xf>
    <xf numFmtId="0" fontId="7" fillId="10" borderId="12" xfId="54" applyFont="1" applyFill="1" applyBorder="1" applyAlignment="1" applyProtection="1">
      <alignment horizontal="center" vertical="center" wrapText="1"/>
    </xf>
    <xf numFmtId="0" fontId="5" fillId="0" borderId="5" xfId="54" applyFont="1" applyBorder="1" applyAlignment="1" applyProtection="1">
      <alignment horizontal="left" vertical="center"/>
    </xf>
    <xf numFmtId="0" fontId="5" fillId="0" borderId="0" xfId="55" applyFont="1" applyFill="1" applyBorder="1" applyAlignment="1" applyProtection="1">
      <alignment vertical="center" wrapText="1"/>
    </xf>
    <xf numFmtId="49" fontId="0" fillId="7" borderId="0" xfId="55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Alignment="1">
      <alignment vertical="center"/>
    </xf>
    <xf numFmtId="0" fontId="5" fillId="7" borderId="5" xfId="55" applyFont="1" applyFill="1" applyBorder="1" applyAlignment="1" applyProtection="1">
      <alignment horizontal="center" vertical="center" wrapText="1"/>
    </xf>
    <xf numFmtId="0" fontId="0" fillId="12" borderId="5" xfId="45" applyFont="1" applyFill="1" applyBorder="1" applyAlignment="1" applyProtection="1">
      <alignment horizontal="center" vertical="center" wrapText="1"/>
    </xf>
    <xf numFmtId="0" fontId="0" fillId="12" borderId="5" xfId="47" applyFont="1" applyFill="1" applyBorder="1" applyAlignment="1" applyProtection="1">
      <alignment horizontal="center" vertical="center" wrapText="1"/>
    </xf>
    <xf numFmtId="0" fontId="5" fillId="7" borderId="5" xfId="55" applyNumberFormat="1" applyFont="1" applyFill="1" applyBorder="1" applyAlignment="1" applyProtection="1">
      <alignment horizontal="center" vertical="center" wrapText="1"/>
    </xf>
    <xf numFmtId="4" fontId="5" fillId="7" borderId="5" xfId="30" applyNumberFormat="1" applyFont="1" applyFill="1" applyBorder="1" applyAlignment="1" applyProtection="1">
      <alignment horizontal="right" vertical="center" wrapText="1"/>
    </xf>
    <xf numFmtId="49" fontId="5" fillId="11" borderId="5" xfId="54" applyNumberFormat="1" applyFont="1" applyFill="1" applyBorder="1" applyAlignment="1" applyProtection="1">
      <alignment horizontal="center" vertical="center" wrapText="1"/>
      <protection locked="0"/>
    </xf>
    <xf numFmtId="49" fontId="5" fillId="9" borderId="5" xfId="30" applyNumberFormat="1" applyFont="1" applyFill="1" applyBorder="1" applyAlignment="1" applyProtection="1">
      <alignment horizontal="left" vertical="center" wrapText="1"/>
      <protection locked="0"/>
    </xf>
    <xf numFmtId="49" fontId="5" fillId="2" borderId="5" xfId="55" applyNumberFormat="1" applyFont="1" applyFill="1" applyBorder="1" applyAlignment="1" applyProtection="1">
      <alignment horizontal="left" vertical="center" wrapText="1"/>
      <protection locked="0"/>
    </xf>
    <xf numFmtId="49" fontId="28" fillId="13" borderId="13" xfId="0" applyFont="1" applyFill="1" applyBorder="1" applyAlignment="1" applyProtection="1">
      <alignment horizontal="center" vertical="center"/>
    </xf>
    <xf numFmtId="49" fontId="5" fillId="7" borderId="5" xfId="55" applyNumberFormat="1" applyFont="1" applyFill="1" applyBorder="1" applyAlignment="1" applyProtection="1">
      <alignment horizontal="center" vertical="center" wrapText="1"/>
    </xf>
    <xf numFmtId="0" fontId="5" fillId="9" borderId="5" xfId="55" applyNumberFormat="1" applyFont="1" applyFill="1" applyBorder="1" applyAlignment="1" applyProtection="1">
      <alignment horizontal="center" vertical="center" wrapText="1"/>
      <protection locked="0"/>
    </xf>
    <xf numFmtId="49" fontId="40" fillId="13" borderId="14" xfId="0" applyFont="1" applyFill="1" applyBorder="1" applyAlignment="1" applyProtection="1">
      <alignment horizontal="left" vertical="center"/>
    </xf>
    <xf numFmtId="0" fontId="0" fillId="0" borderId="5" xfId="33" applyFont="1" applyFill="1" applyBorder="1" applyAlignment="1" applyProtection="1">
      <alignment horizontal="center" vertical="center" wrapText="1"/>
    </xf>
    <xf numFmtId="0" fontId="5" fillId="13" borderId="13" xfId="55" applyFont="1" applyFill="1" applyBorder="1" applyAlignment="1" applyProtection="1">
      <alignment vertical="center" wrapText="1"/>
    </xf>
    <xf numFmtId="0" fontId="5" fillId="0" borderId="5" xfId="47" applyFont="1" applyFill="1" applyBorder="1" applyAlignment="1" applyProtection="1">
      <alignment horizontal="center" vertical="center" wrapText="1"/>
    </xf>
    <xf numFmtId="0" fontId="5" fillId="0" borderId="5" xfId="50" applyFont="1" applyFill="1" applyBorder="1" applyAlignment="1" applyProtection="1">
      <alignment horizontal="center" vertical="center" wrapText="1"/>
    </xf>
    <xf numFmtId="0" fontId="5" fillId="0" borderId="0" xfId="47" applyFont="1" applyFill="1" applyBorder="1" applyAlignment="1" applyProtection="1">
      <alignment horizontal="left" vertical="center" wrapText="1"/>
    </xf>
    <xf numFmtId="0" fontId="40" fillId="13" borderId="13" xfId="0" applyNumberFormat="1" applyFont="1" applyFill="1" applyBorder="1" applyAlignment="1" applyProtection="1">
      <alignment horizontal="left" vertical="center"/>
    </xf>
    <xf numFmtId="0" fontId="40" fillId="13" borderId="15" xfId="0" applyNumberFormat="1" applyFont="1" applyFill="1" applyBorder="1" applyAlignment="1" applyProtection="1">
      <alignment horizontal="left" vertical="center"/>
    </xf>
    <xf numFmtId="0" fontId="40" fillId="13" borderId="14" xfId="0" applyNumberFormat="1" applyFont="1" applyFill="1" applyBorder="1" applyAlignment="1" applyProtection="1">
      <alignment horizontal="left" vertical="center"/>
    </xf>
    <xf numFmtId="0" fontId="46" fillId="0" borderId="0" xfId="0" applyNumberFormat="1" applyFont="1" applyAlignment="1">
      <alignment vertical="center"/>
    </xf>
    <xf numFmtId="49" fontId="5" fillId="0" borderId="5" xfId="54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0" fontId="5" fillId="7" borderId="5" xfId="50" applyFont="1" applyFill="1" applyBorder="1" applyAlignment="1" applyProtection="1">
      <alignment horizontal="center" vertical="center"/>
    </xf>
    <xf numFmtId="49" fontId="5" fillId="2" borderId="5" xfId="50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55" applyFont="1" applyFill="1" applyAlignment="1" applyProtection="1">
      <alignment vertical="center" wrapText="1"/>
    </xf>
    <xf numFmtId="0" fontId="41" fillId="0" borderId="0" xfId="55" applyFont="1" applyFill="1" applyAlignment="1" applyProtection="1">
      <alignment vertical="center" wrapText="1"/>
    </xf>
    <xf numFmtId="49" fontId="5" fillId="0" borderId="0" xfId="41">
      <alignment vertical="top"/>
    </xf>
    <xf numFmtId="49" fontId="10" fillId="0" borderId="0" xfId="41" applyFont="1" applyBorder="1" applyProtection="1">
      <alignment vertical="top"/>
    </xf>
    <xf numFmtId="49" fontId="5" fillId="0" borderId="0" xfId="41" applyFont="1" applyBorder="1" applyProtection="1">
      <alignment vertical="top"/>
    </xf>
    <xf numFmtId="49" fontId="33" fillId="0" borderId="0" xfId="41" applyFont="1" applyBorder="1" applyAlignment="1" applyProtection="1">
      <alignment horizontal="center" vertical="center"/>
    </xf>
    <xf numFmtId="49" fontId="5" fillId="0" borderId="0" xfId="41" applyBorder="1" applyProtection="1">
      <alignment vertical="top"/>
    </xf>
    <xf numFmtId="0" fontId="5" fillId="7" borderId="0" xfId="41" applyNumberFormat="1" applyFont="1" applyFill="1" applyBorder="1" applyAlignment="1" applyProtection="1"/>
    <xf numFmtId="0" fontId="42" fillId="7" borderId="0" xfId="41" applyNumberFormat="1" applyFont="1" applyFill="1" applyBorder="1" applyAlignment="1" applyProtection="1">
      <alignment horizontal="center" vertical="center" wrapText="1"/>
    </xf>
    <xf numFmtId="0" fontId="10" fillId="7" borderId="0" xfId="41" applyNumberFormat="1" applyFont="1" applyFill="1" applyBorder="1" applyAlignment="1" applyProtection="1"/>
    <xf numFmtId="49" fontId="5" fillId="0" borderId="0" xfId="41" applyFont="1">
      <alignment vertical="top"/>
    </xf>
    <xf numFmtId="49" fontId="33" fillId="0" borderId="0" xfId="41" applyFont="1" applyAlignment="1">
      <alignment horizontal="center" vertical="center" wrapText="1"/>
    </xf>
    <xf numFmtId="0" fontId="5" fillId="7" borderId="5" xfId="48" applyNumberFormat="1" applyFont="1" applyFill="1" applyBorder="1" applyAlignment="1" applyProtection="1">
      <alignment horizontal="center" vertical="center" wrapText="1"/>
    </xf>
    <xf numFmtId="49" fontId="5" fillId="0" borderId="5" xfId="48" applyNumberFormat="1" applyFont="1" applyFill="1" applyBorder="1" applyAlignment="1" applyProtection="1">
      <alignment horizontal="center" vertical="center" wrapText="1"/>
    </xf>
    <xf numFmtId="49" fontId="43" fillId="13" borderId="15" xfId="41" applyFont="1" applyFill="1" applyBorder="1" applyAlignment="1" applyProtection="1">
      <alignment horizontal="center" vertical="top"/>
    </xf>
    <xf numFmtId="49" fontId="40" fillId="13" borderId="15" xfId="41" applyFont="1" applyFill="1" applyBorder="1" applyAlignment="1" applyProtection="1">
      <alignment horizontal="left" vertical="center"/>
    </xf>
    <xf numFmtId="49" fontId="5" fillId="0" borderId="0" xfId="0" applyNumberFormat="1" applyFont="1" applyAlignment="1" applyProtection="1">
      <alignment horizontal="center" vertical="top"/>
    </xf>
    <xf numFmtId="49" fontId="37" fillId="0" borderId="0" xfId="0" applyFont="1">
      <alignment vertical="top"/>
    </xf>
    <xf numFmtId="0" fontId="37" fillId="0" borderId="5" xfId="52" applyFont="1" applyFill="1" applyBorder="1" applyAlignment="1" applyProtection="1">
      <alignment vertical="center" wrapText="1"/>
    </xf>
    <xf numFmtId="0" fontId="37" fillId="0" borderId="13" xfId="52" applyFont="1" applyFill="1" applyBorder="1" applyAlignment="1" applyProtection="1">
      <alignment vertical="center" wrapText="1"/>
    </xf>
    <xf numFmtId="49" fontId="37" fillId="0" borderId="0" xfId="0" applyFont="1" applyAlignment="1">
      <alignment vertical="top" wrapText="1"/>
    </xf>
    <xf numFmtId="49" fontId="5" fillId="0" borderId="5" xfId="0" applyNumberFormat="1" applyFont="1" applyBorder="1" applyProtection="1">
      <alignment vertical="top"/>
    </xf>
    <xf numFmtId="0" fontId="37" fillId="0" borderId="0" xfId="52" applyFont="1" applyFill="1" applyBorder="1" applyAlignment="1" applyProtection="1">
      <alignment vertical="center" wrapText="1"/>
    </xf>
    <xf numFmtId="49" fontId="37" fillId="0" borderId="5" xfId="0" applyNumberFormat="1" applyFont="1" applyBorder="1" applyProtection="1">
      <alignment vertical="top"/>
    </xf>
    <xf numFmtId="0" fontId="37" fillId="0" borderId="5" xfId="54" applyFont="1" applyBorder="1" applyAlignment="1" applyProtection="1">
      <alignment horizontal="left" vertical="center"/>
    </xf>
    <xf numFmtId="0" fontId="7" fillId="10" borderId="0" xfId="55" applyFont="1" applyFill="1" applyAlignment="1" applyProtection="1">
      <alignment horizontal="center" vertical="center" wrapText="1"/>
    </xf>
    <xf numFmtId="0" fontId="37" fillId="0" borderId="14" xfId="52" applyFont="1" applyFill="1" applyBorder="1" applyAlignment="1" applyProtection="1">
      <alignment vertical="center" wrapText="1"/>
    </xf>
    <xf numFmtId="49" fontId="28" fillId="13" borderId="15" xfId="0" applyFont="1" applyFill="1" applyBorder="1" applyAlignment="1" applyProtection="1">
      <alignment horizontal="left" vertical="center"/>
    </xf>
    <xf numFmtId="49" fontId="5" fillId="13" borderId="17" xfId="54" applyNumberFormat="1" applyFont="1" applyFill="1" applyBorder="1" applyAlignment="1" applyProtection="1">
      <alignment horizontal="center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 indent="1"/>
    </xf>
    <xf numFmtId="0" fontId="5" fillId="7" borderId="5" xfId="55" applyNumberFormat="1" applyFont="1" applyFill="1" applyBorder="1" applyAlignment="1" applyProtection="1">
      <alignment horizontal="left" vertical="center" wrapText="1" indent="2"/>
    </xf>
    <xf numFmtId="0" fontId="5" fillId="7" borderId="5" xfId="55" applyNumberFormat="1" applyFont="1" applyFill="1" applyBorder="1" applyAlignment="1" applyProtection="1">
      <alignment horizontal="left" vertical="center" wrapText="1" indent="3"/>
    </xf>
    <xf numFmtId="49" fontId="40" fillId="13" borderId="15" xfId="0" applyFont="1" applyFill="1" applyBorder="1" applyAlignment="1" applyProtection="1">
      <alignment horizontal="left" vertical="center" indent="2"/>
    </xf>
    <xf numFmtId="49" fontId="40" fillId="13" borderId="15" xfId="0" applyFont="1" applyFill="1" applyBorder="1" applyAlignment="1" applyProtection="1">
      <alignment horizontal="left" vertical="center" indent="3"/>
    </xf>
    <xf numFmtId="49" fontId="40" fillId="13" borderId="15" xfId="0" applyFont="1" applyFill="1" applyBorder="1" applyAlignment="1" applyProtection="1">
      <alignment horizontal="left" vertical="center" indent="4"/>
    </xf>
    <xf numFmtId="0" fontId="47" fillId="0" borderId="0" xfId="47" applyFont="1" applyFill="1" applyBorder="1" applyAlignment="1" applyProtection="1">
      <alignment horizontal="center" vertical="center" wrapText="1"/>
    </xf>
    <xf numFmtId="0" fontId="5" fillId="0" borderId="0" xfId="47" applyFont="1" applyFill="1" applyBorder="1" applyAlignment="1" applyProtection="1">
      <alignment vertical="center" wrapText="1"/>
    </xf>
    <xf numFmtId="49" fontId="5" fillId="0" borderId="0" xfId="54" applyNumberFormat="1" applyFont="1" applyFill="1" applyBorder="1" applyAlignment="1" applyProtection="1">
      <alignment horizontal="center" vertical="center" wrapText="1"/>
    </xf>
    <xf numFmtId="0" fontId="46" fillId="0" borderId="0" xfId="0" applyNumberFormat="1" applyFont="1" applyBorder="1" applyAlignment="1">
      <alignment vertical="center"/>
    </xf>
    <xf numFmtId="49" fontId="5" fillId="7" borderId="5" xfId="55" applyNumberFormat="1" applyFont="1" applyFill="1" applyBorder="1" applyAlignment="1" applyProtection="1">
      <alignment horizontal="left" vertical="center" wrapText="1"/>
    </xf>
    <xf numFmtId="49" fontId="5" fillId="13" borderId="5" xfId="55" applyNumberFormat="1" applyFont="1" applyFill="1" applyBorder="1" applyAlignment="1" applyProtection="1">
      <alignment horizontal="left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 indent="4"/>
    </xf>
    <xf numFmtId="0" fontId="5" fillId="7" borderId="5" xfId="55" applyNumberFormat="1" applyFont="1" applyFill="1" applyBorder="1" applyAlignment="1" applyProtection="1">
      <alignment horizontal="left" vertical="center" wrapText="1" indent="5"/>
    </xf>
    <xf numFmtId="0" fontId="5" fillId="9" borderId="5" xfId="55" applyNumberFormat="1" applyFont="1" applyFill="1" applyBorder="1" applyAlignment="1" applyProtection="1">
      <alignment horizontal="left" vertical="center" wrapText="1" indent="6"/>
      <protection locked="0"/>
    </xf>
    <xf numFmtId="49" fontId="40" fillId="13" borderId="15" xfId="0" applyFont="1" applyFill="1" applyBorder="1" applyAlignment="1" applyProtection="1">
      <alignment horizontal="left" vertical="center" indent="5"/>
    </xf>
    <xf numFmtId="49" fontId="40" fillId="13" borderId="15" xfId="0" applyFont="1" applyFill="1" applyBorder="1" applyAlignment="1" applyProtection="1">
      <alignment horizontal="left" vertical="center" indent="6"/>
    </xf>
    <xf numFmtId="49" fontId="40" fillId="13" borderId="15" xfId="0" applyFont="1" applyFill="1" applyBorder="1" applyAlignment="1" applyProtection="1">
      <alignment horizontal="left" vertical="center" indent="1"/>
    </xf>
    <xf numFmtId="0" fontId="5" fillId="0" borderId="0" xfId="55" applyFont="1" applyFill="1" applyAlignment="1" applyProtection="1">
      <alignment horizontal="center" vertical="center" wrapText="1"/>
    </xf>
    <xf numFmtId="49" fontId="5" fillId="0" borderId="0" xfId="0" applyNumberFormat="1" applyFont="1" applyAlignment="1">
      <alignment vertical="center"/>
    </xf>
    <xf numFmtId="49" fontId="5" fillId="0" borderId="0" xfId="0" applyFont="1">
      <alignment vertical="top"/>
    </xf>
    <xf numFmtId="0" fontId="41" fillId="7" borderId="0" xfId="55" applyFont="1" applyFill="1" applyBorder="1" applyAlignment="1" applyProtection="1">
      <alignment horizontal="center" vertical="center" wrapText="1"/>
    </xf>
    <xf numFmtId="49" fontId="5" fillId="0" borderId="0" xfId="0" applyFont="1" applyAlignment="1">
      <alignment vertical="top"/>
    </xf>
    <xf numFmtId="49" fontId="0" fillId="10" borderId="0" xfId="0" applyFill="1" applyBorder="1" applyProtection="1">
      <alignment vertical="top"/>
    </xf>
    <xf numFmtId="0" fontId="0" fillId="0" borderId="0" xfId="0" applyNumberFormat="1" applyBorder="1" applyAlignment="1">
      <alignment vertical="center"/>
    </xf>
    <xf numFmtId="0" fontId="5" fillId="0" borderId="5" xfId="55" applyFont="1" applyFill="1" applyBorder="1" applyAlignment="1" applyProtection="1">
      <alignment vertical="center" wrapText="1"/>
    </xf>
    <xf numFmtId="49" fontId="5" fillId="13" borderId="14" xfId="54" applyNumberFormat="1" applyFont="1" applyFill="1" applyBorder="1" applyAlignment="1" applyProtection="1">
      <alignment horizontal="center" vertical="center" wrapText="1"/>
    </xf>
    <xf numFmtId="49" fontId="5" fillId="13" borderId="18" xfId="54" applyNumberFormat="1" applyFont="1" applyFill="1" applyBorder="1" applyAlignment="1" applyProtection="1">
      <alignment horizontal="center" vertical="center" wrapText="1"/>
    </xf>
    <xf numFmtId="49" fontId="5" fillId="2" borderId="5" xfId="55" applyNumberFormat="1" applyFont="1" applyFill="1" applyBorder="1" applyAlignment="1" applyProtection="1">
      <alignment vertical="center" wrapText="1"/>
      <protection locked="0"/>
    </xf>
    <xf numFmtId="0" fontId="5" fillId="0" borderId="14" xfId="52" applyFont="1" applyFill="1" applyBorder="1" applyAlignment="1" applyProtection="1">
      <alignment vertical="center" wrapText="1"/>
    </xf>
    <xf numFmtId="49" fontId="5" fillId="0" borderId="5" xfId="55" applyNumberFormat="1" applyFont="1" applyFill="1" applyBorder="1" applyAlignment="1" applyProtection="1">
      <alignment vertical="center" wrapText="1"/>
    </xf>
    <xf numFmtId="0" fontId="5" fillId="0" borderId="5" xfId="55" applyNumberFormat="1" applyFont="1" applyFill="1" applyBorder="1" applyAlignment="1" applyProtection="1">
      <alignment horizontal="left" vertical="center" wrapText="1" indent="4"/>
    </xf>
    <xf numFmtId="4" fontId="5" fillId="0" borderId="5" xfId="30" applyNumberFormat="1" applyFont="1" applyFill="1" applyBorder="1" applyAlignment="1" applyProtection="1">
      <alignment horizontal="right" vertical="center" wrapText="1"/>
    </xf>
    <xf numFmtId="0" fontId="18" fillId="10" borderId="0" xfId="55" applyFont="1" applyFill="1" applyAlignment="1" applyProtection="1">
      <alignment horizontal="center" vertical="center" wrapText="1"/>
    </xf>
    <xf numFmtId="49" fontId="5" fillId="13" borderId="13" xfId="55" applyNumberFormat="1" applyFont="1" applyFill="1" applyBorder="1" applyAlignment="1" applyProtection="1">
      <alignment horizontal="left" vertical="center" wrapText="1"/>
    </xf>
    <xf numFmtId="49" fontId="37" fillId="13" borderId="15" xfId="54" applyNumberFormat="1" applyFont="1" applyFill="1" applyBorder="1" applyAlignment="1" applyProtection="1">
      <alignment horizontal="center" vertical="center" wrapText="1"/>
    </xf>
    <xf numFmtId="49" fontId="5" fillId="13" borderId="15" xfId="54" applyNumberFormat="1" applyFont="1" applyFill="1" applyBorder="1" applyAlignment="1" applyProtection="1">
      <alignment horizontal="center" vertical="center" wrapText="1"/>
    </xf>
    <xf numFmtId="0" fontId="5" fillId="0" borderId="0" xfId="55" applyFont="1" applyFill="1" applyBorder="1" applyAlignment="1" applyProtection="1">
      <alignment horizontal="center" vertical="center" wrapText="1"/>
    </xf>
    <xf numFmtId="49" fontId="5" fillId="0" borderId="0" xfId="0" applyFont="1" applyBorder="1">
      <alignment vertical="top"/>
    </xf>
    <xf numFmtId="0" fontId="5" fillId="0" borderId="20" xfId="55" applyFont="1" applyFill="1" applyBorder="1" applyAlignment="1" applyProtection="1">
      <alignment vertical="center" wrapText="1"/>
    </xf>
    <xf numFmtId="0" fontId="5" fillId="0" borderId="29" xfId="47" applyFont="1" applyFill="1" applyBorder="1" applyAlignment="1" applyProtection="1">
      <alignment vertical="center" wrapText="1"/>
    </xf>
    <xf numFmtId="0" fontId="5" fillId="0" borderId="29" xfId="55" applyNumberFormat="1" applyFont="1" applyFill="1" applyBorder="1" applyAlignment="1" applyProtection="1">
      <alignment horizontal="left" vertical="center" wrapText="1" indent="6"/>
    </xf>
    <xf numFmtId="0" fontId="0" fillId="0" borderId="0" xfId="53" applyFont="1" applyFill="1" applyBorder="1" applyAlignment="1" applyProtection="1">
      <alignment horizontal="center" vertical="center" wrapText="1"/>
    </xf>
    <xf numFmtId="49" fontId="5" fillId="0" borderId="0" xfId="53" applyNumberFormat="1" applyFont="1" applyFill="1" applyBorder="1" applyAlignment="1" applyProtection="1">
      <alignment horizontal="center" vertical="center" wrapText="1"/>
    </xf>
    <xf numFmtId="49" fontId="5" fillId="7" borderId="13" xfId="55" applyNumberFormat="1" applyFont="1" applyFill="1" applyBorder="1" applyAlignment="1" applyProtection="1">
      <alignment horizontal="left" vertical="center" wrapText="1"/>
    </xf>
    <xf numFmtId="0" fontId="5" fillId="0" borderId="30" xfId="47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horizontal="left" vertical="center"/>
    </xf>
    <xf numFmtId="0" fontId="5" fillId="0" borderId="0" xfId="47" applyFont="1" applyFill="1" applyBorder="1" applyAlignment="1" applyProtection="1">
      <alignment horizontal="right" vertical="center" wrapText="1"/>
    </xf>
    <xf numFmtId="49" fontId="5" fillId="0" borderId="0" xfId="54" applyNumberFormat="1" applyFont="1" applyFill="1" applyBorder="1" applyAlignment="1" applyProtection="1">
      <alignment vertical="center" wrapText="1"/>
    </xf>
    <xf numFmtId="49" fontId="0" fillId="0" borderId="0" xfId="55" applyNumberFormat="1" applyFont="1" applyFill="1" applyAlignment="1" applyProtection="1">
      <alignment vertical="center" wrapText="1"/>
    </xf>
    <xf numFmtId="49" fontId="0" fillId="0" borderId="0" xfId="55" applyNumberFormat="1" applyFont="1" applyFill="1" applyAlignment="1" applyProtection="1">
      <alignment vertical="center"/>
    </xf>
    <xf numFmtId="0" fontId="5" fillId="0" borderId="0" xfId="55" applyFont="1" applyFill="1" applyAlignment="1" applyProtection="1">
      <alignment horizontal="right" vertical="top" wrapText="1"/>
    </xf>
    <xf numFmtId="49" fontId="0" fillId="0" borderId="0" xfId="55" applyNumberFormat="1" applyFont="1" applyFill="1" applyAlignment="1" applyProtection="1">
      <alignment horizontal="left" vertical="top"/>
    </xf>
    <xf numFmtId="0" fontId="10" fillId="0" borderId="0" xfId="55" applyFont="1" applyFill="1" applyAlignment="1" applyProtection="1">
      <alignment horizontal="center" vertical="center" wrapText="1"/>
    </xf>
    <xf numFmtId="49" fontId="10" fillId="0" borderId="0" xfId="0" applyFont="1">
      <alignment vertical="top"/>
    </xf>
    <xf numFmtId="0" fontId="33" fillId="7" borderId="0" xfId="50" applyFont="1" applyFill="1" applyBorder="1" applyAlignment="1" applyProtection="1">
      <alignment horizontal="center" vertical="center" wrapText="1"/>
    </xf>
    <xf numFmtId="49" fontId="5" fillId="9" borderId="5" xfId="50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41" applyFont="1" applyBorder="1" applyAlignment="1" applyProtection="1">
      <alignment horizontal="right" vertical="top"/>
    </xf>
    <xf numFmtId="49" fontId="8" fillId="0" borderId="0" xfId="41" applyFont="1" applyAlignment="1">
      <alignment vertical="top"/>
    </xf>
    <xf numFmtId="0" fontId="5" fillId="7" borderId="0" xfId="55" applyNumberFormat="1" applyFont="1" applyFill="1" applyBorder="1" applyAlignment="1" applyProtection="1">
      <alignment horizontal="center" vertical="center" wrapText="1"/>
    </xf>
    <xf numFmtId="4" fontId="5" fillId="0" borderId="0" xfId="30" applyNumberFormat="1" applyFont="1" applyFill="1" applyBorder="1" applyAlignment="1" applyProtection="1">
      <alignment horizontal="right" vertical="center" wrapText="1"/>
    </xf>
    <xf numFmtId="0" fontId="5" fillId="0" borderId="0" xfId="55" applyNumberFormat="1" applyFont="1" applyFill="1" applyBorder="1" applyAlignment="1" applyProtection="1">
      <alignment horizontal="center" vertical="center" wrapText="1"/>
    </xf>
    <xf numFmtId="49" fontId="5" fillId="0" borderId="0" xfId="30" applyNumberFormat="1" applyFont="1" applyFill="1" applyBorder="1" applyAlignment="1" applyProtection="1">
      <alignment horizontal="left" vertical="center" wrapText="1"/>
    </xf>
    <xf numFmtId="49" fontId="5" fillId="0" borderId="0" xfId="35">
      <alignment vertical="top"/>
    </xf>
    <xf numFmtId="0" fontId="0" fillId="0" borderId="0" xfId="0" applyNumberFormat="1" applyFill="1" applyAlignment="1" applyProtection="1">
      <alignment vertical="center"/>
    </xf>
    <xf numFmtId="0" fontId="17" fillId="0" borderId="0" xfId="32" applyFont="1" applyFill="1" applyBorder="1" applyAlignment="1" applyProtection="1">
      <alignment vertical="center" wrapText="1"/>
    </xf>
    <xf numFmtId="49" fontId="48" fillId="0" borderId="30" xfId="0" applyFont="1" applyBorder="1" applyAlignment="1">
      <alignment horizontal="justify" vertical="top"/>
    </xf>
    <xf numFmtId="0" fontId="0" fillId="0" borderId="13" xfId="52" applyFont="1" applyFill="1" applyBorder="1" applyAlignment="1" applyProtection="1">
      <alignment vertical="center" wrapText="1"/>
    </xf>
    <xf numFmtId="49" fontId="5" fillId="0" borderId="31" xfId="0" applyNumberFormat="1" applyFont="1" applyBorder="1" applyAlignment="1" applyProtection="1">
      <alignment vertical="center" wrapText="1"/>
    </xf>
    <xf numFmtId="49" fontId="5" fillId="0" borderId="30" xfId="0" applyNumberFormat="1" applyFont="1" applyBorder="1" applyAlignment="1" applyProtection="1">
      <alignment vertical="top" wrapText="1"/>
    </xf>
    <xf numFmtId="49" fontId="5" fillId="0" borderId="31" xfId="0" applyNumberFormat="1" applyFont="1" applyBorder="1" applyAlignment="1" applyProtection="1">
      <alignment vertical="top" wrapText="1"/>
    </xf>
    <xf numFmtId="49" fontId="5" fillId="0" borderId="30" xfId="0" applyNumberFormat="1" applyFont="1" applyBorder="1" applyProtection="1">
      <alignment vertical="top"/>
    </xf>
    <xf numFmtId="0" fontId="0" fillId="0" borderId="14" xfId="52" applyFont="1" applyFill="1" applyBorder="1" applyAlignment="1" applyProtection="1">
      <alignment vertical="center" wrapText="1"/>
    </xf>
    <xf numFmtId="49" fontId="5" fillId="0" borderId="30" xfId="0" applyNumberFormat="1" applyFont="1" applyBorder="1" applyAlignment="1" applyProtection="1">
      <alignment vertical="top"/>
    </xf>
    <xf numFmtId="0" fontId="1" fillId="0" borderId="0" xfId="39"/>
    <xf numFmtId="49" fontId="72" fillId="0" borderId="0" xfId="0" applyFont="1">
      <alignment vertical="top"/>
    </xf>
    <xf numFmtId="0" fontId="0" fillId="0" borderId="0" xfId="0" applyNumberFormat="1">
      <alignment vertical="top"/>
    </xf>
    <xf numFmtId="0" fontId="73" fillId="7" borderId="0" xfId="55" applyFont="1" applyFill="1" applyBorder="1" applyAlignment="1" applyProtection="1">
      <alignment vertical="center" wrapText="1"/>
    </xf>
    <xf numFmtId="0" fontId="72" fillId="0" borderId="0" xfId="55" applyFont="1" applyFill="1" applyAlignment="1" applyProtection="1">
      <alignment vertical="center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0" fontId="5" fillId="0" borderId="5" xfId="55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49" fontId="5" fillId="0" borderId="0" xfId="41" applyProtection="1">
      <alignment vertical="top"/>
    </xf>
    <xf numFmtId="49" fontId="5" fillId="0" borderId="0" xfId="35" applyProtection="1">
      <alignment vertical="top"/>
    </xf>
    <xf numFmtId="49" fontId="5" fillId="0" borderId="5" xfId="50" applyNumberFormat="1" applyFont="1" applyFill="1" applyBorder="1" applyAlignment="1" applyProtection="1">
      <alignment horizontal="left" vertical="center" wrapText="1"/>
    </xf>
    <xf numFmtId="0" fontId="5" fillId="7" borderId="16" xfId="50" applyFont="1" applyFill="1" applyBorder="1" applyAlignment="1" applyProtection="1">
      <alignment horizontal="center" vertical="center"/>
    </xf>
    <xf numFmtId="49" fontId="5" fillId="13" borderId="15" xfId="55" applyNumberFormat="1" applyFont="1" applyFill="1" applyBorder="1" applyAlignment="1" applyProtection="1">
      <alignment horizontal="left" vertical="center" wrapText="1" indent="4"/>
    </xf>
    <xf numFmtId="4" fontId="0" fillId="13" borderId="15" xfId="0" applyNumberFormat="1" applyFill="1" applyBorder="1" applyAlignment="1" applyProtection="1">
      <alignment horizontal="right" vertical="center"/>
    </xf>
    <xf numFmtId="49" fontId="0" fillId="13" borderId="15" xfId="54" applyNumberFormat="1" applyFont="1" applyFill="1" applyBorder="1" applyAlignment="1" applyProtection="1">
      <alignment horizontal="center" vertical="center" wrapText="1"/>
    </xf>
    <xf numFmtId="49" fontId="40" fillId="13" borderId="13" xfId="0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vertical="center"/>
    </xf>
    <xf numFmtId="49" fontId="40" fillId="13" borderId="15" xfId="0" applyFont="1" applyFill="1" applyBorder="1" applyAlignment="1" applyProtection="1">
      <alignment vertical="center" wrapText="1"/>
    </xf>
    <xf numFmtId="49" fontId="40" fillId="13" borderId="14" xfId="0" applyFont="1" applyFill="1" applyBorder="1" applyAlignment="1" applyProtection="1">
      <alignment horizontal="left" vertical="center" indent="4"/>
    </xf>
    <xf numFmtId="0" fontId="5" fillId="0" borderId="15" xfId="55" applyNumberFormat="1" applyFont="1" applyFill="1" applyBorder="1" applyAlignment="1" applyProtection="1">
      <alignment vertical="center" wrapText="1"/>
    </xf>
    <xf numFmtId="0" fontId="5" fillId="0" borderId="14" xfId="55" applyNumberFormat="1" applyFont="1" applyFill="1" applyBorder="1" applyAlignment="1" applyProtection="1">
      <alignment vertical="center" wrapText="1"/>
    </xf>
    <xf numFmtId="0" fontId="5" fillId="0" borderId="5" xfId="55" applyNumberFormat="1" applyFont="1" applyFill="1" applyBorder="1" applyAlignment="1" applyProtection="1">
      <alignment horizontal="left" vertical="center" wrapText="1" indent="5"/>
    </xf>
    <xf numFmtId="0" fontId="5" fillId="0" borderId="5" xfId="55" applyNumberFormat="1" applyFont="1" applyFill="1" applyBorder="1" applyAlignment="1" applyProtection="1">
      <alignment horizontal="left" vertical="center" wrapText="1" indent="1"/>
    </xf>
    <xf numFmtId="0" fontId="5" fillId="0" borderId="5" xfId="55" applyNumberFormat="1" applyFont="1" applyFill="1" applyBorder="1" applyAlignment="1" applyProtection="1">
      <alignment horizontal="left" vertical="center" wrapText="1" indent="2"/>
    </xf>
    <xf numFmtId="0" fontId="5" fillId="0" borderId="5" xfId="55" applyNumberFormat="1" applyFont="1" applyFill="1" applyBorder="1" applyAlignment="1" applyProtection="1">
      <alignment horizontal="left" vertical="center" wrapText="1" indent="3"/>
    </xf>
    <xf numFmtId="49" fontId="40" fillId="13" borderId="17" xfId="0" applyFont="1" applyFill="1" applyBorder="1" applyAlignment="1" applyProtection="1">
      <alignment horizontal="left" vertical="center" indent="4"/>
    </xf>
    <xf numFmtId="49" fontId="40" fillId="13" borderId="17" xfId="0" applyFont="1" applyFill="1" applyBorder="1" applyAlignment="1" applyProtection="1">
      <alignment horizontal="left" vertical="center" indent="3"/>
    </xf>
    <xf numFmtId="49" fontId="40" fillId="13" borderId="17" xfId="0" applyFont="1" applyFill="1" applyBorder="1" applyAlignment="1" applyProtection="1">
      <alignment horizontal="left" vertical="center" indent="2"/>
    </xf>
    <xf numFmtId="49" fontId="40" fillId="13" borderId="17" xfId="0" applyFont="1" applyFill="1" applyBorder="1" applyAlignment="1" applyProtection="1">
      <alignment horizontal="left" vertical="center" indent="6"/>
    </xf>
    <xf numFmtId="49" fontId="40" fillId="13" borderId="17" xfId="0" applyFont="1" applyFill="1" applyBorder="1" applyAlignment="1" applyProtection="1">
      <alignment horizontal="left" vertical="center" indent="5"/>
    </xf>
    <xf numFmtId="49" fontId="40" fillId="13" borderId="17" xfId="0" applyFont="1" applyFill="1" applyBorder="1" applyAlignment="1" applyProtection="1">
      <alignment horizontal="left" vertical="center" indent="1"/>
    </xf>
    <xf numFmtId="0" fontId="5" fillId="7" borderId="5" xfId="55" applyFont="1" applyFill="1" applyBorder="1" applyAlignment="1" applyProtection="1">
      <alignment vertical="center" wrapText="1"/>
    </xf>
    <xf numFmtId="0" fontId="17" fillId="0" borderId="0" xfId="56" applyFont="1" applyBorder="1" applyAlignment="1">
      <alignment horizontal="center" vertical="center" wrapText="1"/>
    </xf>
    <xf numFmtId="0" fontId="5" fillId="0" borderId="13" xfId="55" applyNumberFormat="1" applyFont="1" applyFill="1" applyBorder="1" applyAlignment="1" applyProtection="1">
      <alignment vertical="center" wrapText="1"/>
    </xf>
    <xf numFmtId="0" fontId="5" fillId="0" borderId="5" xfId="54" applyNumberFormat="1" applyFont="1" applyFill="1" applyBorder="1" applyAlignment="1" applyProtection="1">
      <alignment vertical="center" wrapText="1"/>
    </xf>
    <xf numFmtId="0" fontId="5" fillId="0" borderId="5" xfId="55" applyNumberFormat="1" applyFont="1" applyFill="1" applyBorder="1" applyAlignment="1" applyProtection="1">
      <alignment vertical="center" wrapText="1"/>
    </xf>
    <xf numFmtId="0" fontId="5" fillId="0" borderId="0" xfId="54" applyNumberFormat="1" applyFont="1" applyFill="1" applyBorder="1" applyAlignment="1" applyProtection="1">
      <alignment vertical="center" wrapText="1"/>
    </xf>
    <xf numFmtId="49" fontId="5" fillId="13" borderId="5" xfId="54" applyNumberFormat="1" applyFont="1" applyFill="1" applyBorder="1" applyAlignment="1" applyProtection="1">
      <alignment horizontal="center" vertical="center" wrapText="1"/>
    </xf>
    <xf numFmtId="0" fontId="5" fillId="0" borderId="0" xfId="53" applyNumberFormat="1" applyFont="1" applyFill="1" applyAlignment="1" applyProtection="1">
      <alignment horizontal="left" vertical="center" wrapText="1"/>
    </xf>
    <xf numFmtId="0" fontId="5" fillId="0" borderId="0" xfId="53" applyFont="1" applyFill="1" applyAlignment="1" applyProtection="1">
      <alignment horizontal="left" vertical="center" wrapText="1"/>
    </xf>
    <xf numFmtId="14" fontId="5" fillId="7" borderId="0" xfId="53" applyNumberFormat="1" applyFont="1" applyFill="1" applyBorder="1" applyAlignment="1" applyProtection="1">
      <alignment horizontal="left" vertical="center" wrapText="1"/>
    </xf>
    <xf numFmtId="14" fontId="5" fillId="0" borderId="0" xfId="53" applyNumberFormat="1" applyFont="1" applyFill="1" applyAlignment="1" applyProtection="1">
      <alignment horizontal="left" vertical="center" wrapText="1"/>
    </xf>
    <xf numFmtId="0" fontId="5" fillId="0" borderId="0" xfId="53" applyFont="1" applyFill="1" applyBorder="1" applyAlignment="1" applyProtection="1">
      <alignment horizontal="left" vertical="center" wrapText="1"/>
    </xf>
    <xf numFmtId="0" fontId="5" fillId="0" borderId="0" xfId="55" applyNumberFormat="1" applyFont="1" applyFill="1" applyAlignment="1" applyProtection="1">
      <alignment vertical="center" wrapText="1"/>
    </xf>
    <xf numFmtId="0" fontId="5" fillId="0" borderId="5" xfId="30" applyNumberFormat="1" applyFont="1" applyFill="1" applyBorder="1" applyAlignment="1" applyProtection="1">
      <alignment horizontal="center" vertical="center" wrapText="1"/>
    </xf>
    <xf numFmtId="4" fontId="74" fillId="0" borderId="5" xfId="30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vertical="center" wrapText="1"/>
    </xf>
    <xf numFmtId="49" fontId="5" fillId="0" borderId="5" xfId="54" applyNumberFormat="1" applyFont="1" applyFill="1" applyBorder="1" applyAlignment="1" applyProtection="1">
      <alignment vertical="center" wrapText="1"/>
    </xf>
    <xf numFmtId="4" fontId="75" fillId="13" borderId="15" xfId="0" applyNumberFormat="1" applyFont="1" applyFill="1" applyBorder="1" applyAlignment="1" applyProtection="1">
      <alignment horizontal="right"/>
    </xf>
    <xf numFmtId="49" fontId="40" fillId="13" borderId="15" xfId="41" applyFont="1" applyFill="1" applyBorder="1" applyAlignment="1" applyProtection="1">
      <alignment horizontal="left" vertical="center" indent="1"/>
    </xf>
    <xf numFmtId="49" fontId="74" fillId="0" borderId="0" xfId="0" applyFont="1">
      <alignment vertical="top"/>
    </xf>
    <xf numFmtId="49" fontId="0" fillId="0" borderId="0" xfId="0" applyNumberFormat="1" applyAlignment="1">
      <alignment vertical="center"/>
    </xf>
    <xf numFmtId="49" fontId="0" fillId="0" borderId="0" xfId="0" applyNumberFormat="1">
      <alignment vertical="top"/>
    </xf>
    <xf numFmtId="0" fontId="7" fillId="10" borderId="0" xfId="55" applyFont="1" applyFill="1" applyAlignment="1" applyProtection="1">
      <alignment vertical="center" wrapText="1"/>
    </xf>
    <xf numFmtId="0" fontId="5" fillId="0" borderId="0" xfId="52" applyFont="1" applyFill="1" applyBorder="1" applyAlignment="1" applyProtection="1">
      <alignment vertical="center" wrapText="1"/>
    </xf>
    <xf numFmtId="49" fontId="5" fillId="0" borderId="5" xfId="0" applyNumberFormat="1" applyFont="1" applyFill="1" applyBorder="1" applyAlignment="1" applyProtection="1">
      <alignment vertical="center" wrapText="1"/>
    </xf>
    <xf numFmtId="0" fontId="74" fillId="0" borderId="0" xfId="0" applyNumberFormat="1" applyFont="1" applyAlignment="1">
      <alignment vertical="center"/>
    </xf>
    <xf numFmtId="0" fontId="76" fillId="0" borderId="0" xfId="0" applyNumberFormat="1" applyFont="1" applyAlignment="1">
      <alignment vertical="center"/>
    </xf>
    <xf numFmtId="0" fontId="74" fillId="0" borderId="0" xfId="54" applyNumberFormat="1" applyFont="1" applyFill="1" applyBorder="1" applyAlignment="1" applyProtection="1">
      <alignment vertical="center" wrapText="1"/>
    </xf>
    <xf numFmtId="0" fontId="74" fillId="0" borderId="0" xfId="47" applyFont="1" applyFill="1" applyBorder="1" applyAlignment="1" applyProtection="1">
      <alignment horizontal="left" vertical="center" wrapText="1"/>
    </xf>
    <xf numFmtId="0" fontId="74" fillId="0" borderId="0" xfId="55" applyFont="1" applyFill="1" applyAlignment="1" applyProtection="1">
      <alignment vertical="center"/>
    </xf>
    <xf numFmtId="49" fontId="74" fillId="0" borderId="0" xfId="0" applyFont="1" applyAlignment="1">
      <alignment vertical="top"/>
    </xf>
    <xf numFmtId="0" fontId="74" fillId="0" borderId="0" xfId="0" applyNumberFormat="1" applyFont="1" applyFill="1" applyBorder="1" applyAlignment="1">
      <alignment vertical="center"/>
    </xf>
    <xf numFmtId="49" fontId="74" fillId="0" borderId="0" xfId="55" applyNumberFormat="1" applyFont="1" applyFill="1" applyAlignment="1" applyProtection="1">
      <alignment vertical="center" wrapText="1"/>
    </xf>
    <xf numFmtId="49" fontId="74" fillId="0" borderId="0" xfId="55" applyNumberFormat="1" applyFont="1" applyFill="1" applyAlignment="1" applyProtection="1">
      <alignment vertical="center"/>
    </xf>
    <xf numFmtId="0" fontId="74" fillId="0" borderId="0" xfId="0" applyNumberFormat="1" applyFont="1" applyFill="1" applyAlignment="1" applyProtection="1">
      <alignment vertical="center"/>
    </xf>
    <xf numFmtId="49" fontId="74" fillId="10" borderId="0" xfId="0" applyFont="1" applyFill="1" applyProtection="1">
      <alignment vertical="top"/>
    </xf>
    <xf numFmtId="165" fontId="5" fillId="9" borderId="5" xfId="3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Alignment="1">
      <alignment vertical="top" wrapText="1"/>
    </xf>
    <xf numFmtId="0" fontId="5" fillId="0" borderId="0" xfId="0" applyNumberFormat="1" applyFont="1" applyProtection="1">
      <alignment vertical="top"/>
    </xf>
    <xf numFmtId="0" fontId="5" fillId="0" borderId="5" xfId="52" applyNumberFormat="1" applyFont="1" applyFill="1" applyBorder="1" applyAlignment="1" applyProtection="1">
      <alignment vertical="center" wrapText="1"/>
    </xf>
    <xf numFmtId="49" fontId="5" fillId="13" borderId="13" xfId="55" applyNumberFormat="1" applyFont="1" applyFill="1" applyBorder="1" applyAlignment="1" applyProtection="1">
      <alignment vertical="center" wrapText="1"/>
    </xf>
    <xf numFmtId="49" fontId="5" fillId="0" borderId="5" xfId="0" applyNumberFormat="1" applyFont="1" applyFill="1" applyBorder="1" applyProtection="1">
      <alignment vertical="top"/>
    </xf>
    <xf numFmtId="49" fontId="5" fillId="9" borderId="5" xfId="55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33" applyNumberFormat="1" applyFont="1" applyFill="1" applyBorder="1" applyAlignment="1" applyProtection="1">
      <alignment horizontal="center" vertical="center" wrapText="1"/>
    </xf>
    <xf numFmtId="49" fontId="5" fillId="13" borderId="13" xfId="33" applyNumberFormat="1" applyFont="1" applyFill="1" applyBorder="1" applyAlignment="1" applyProtection="1">
      <alignment horizontal="center" vertical="center" wrapText="1"/>
    </xf>
    <xf numFmtId="49" fontId="5" fillId="2" borderId="5" xfId="55" applyNumberFormat="1" applyFont="1" applyFill="1" applyBorder="1" applyAlignment="1" applyProtection="1">
      <alignment horizontal="left" vertical="center" wrapText="1" indent="6"/>
      <protection locked="0"/>
    </xf>
    <xf numFmtId="0" fontId="17" fillId="0" borderId="22" xfId="36" applyFont="1" applyBorder="1" applyAlignment="1" applyProtection="1">
      <alignment horizontal="justify" vertical="top" wrapText="1"/>
    </xf>
    <xf numFmtId="49" fontId="0" fillId="0" borderId="5" xfId="0" applyFill="1" applyBorder="1" applyAlignment="1">
      <alignment vertical="top" wrapText="1"/>
    </xf>
    <xf numFmtId="0" fontId="0" fillId="0" borderId="5" xfId="36" applyFont="1" applyFill="1" applyBorder="1" applyAlignment="1" applyProtection="1">
      <alignment horizontal="justify" vertical="top" wrapText="1"/>
    </xf>
    <xf numFmtId="4" fontId="5" fillId="0" borderId="0" xfId="55" applyNumberFormat="1" applyFont="1" applyFill="1" applyBorder="1" applyAlignment="1" applyProtection="1">
      <alignment vertical="center" wrapText="1"/>
    </xf>
    <xf numFmtId="0" fontId="74" fillId="0" borderId="0" xfId="47" applyFont="1" applyFill="1" applyBorder="1" applyAlignment="1" applyProtection="1">
      <alignment horizontal="right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0" fontId="74" fillId="0" borderId="0" xfId="55" applyFont="1" applyFill="1" applyBorder="1" applyAlignment="1" applyProtection="1">
      <alignment vertical="center" wrapText="1"/>
    </xf>
    <xf numFmtId="49" fontId="74" fillId="0" borderId="0" xfId="55" applyNumberFormat="1" applyFont="1" applyFill="1" applyBorder="1" applyAlignment="1" applyProtection="1">
      <alignment vertical="center" wrapText="1"/>
    </xf>
    <xf numFmtId="49" fontId="5" fillId="0" borderId="0" xfId="55" applyNumberFormat="1" applyFont="1" applyFill="1" applyBorder="1" applyAlignment="1" applyProtection="1">
      <alignment vertical="center" wrapText="1"/>
    </xf>
    <xf numFmtId="0" fontId="33" fillId="0" borderId="0" xfId="55" applyFont="1" applyFill="1" applyBorder="1" applyAlignment="1" applyProtection="1">
      <alignment vertical="center" wrapText="1"/>
    </xf>
    <xf numFmtId="49" fontId="74" fillId="0" borderId="0" xfId="0" applyFont="1" applyFill="1" applyBorder="1" applyProtection="1">
      <alignment vertical="top"/>
    </xf>
    <xf numFmtId="49" fontId="74" fillId="0" borderId="0" xfId="0" applyFont="1" applyBorder="1">
      <alignment vertical="top"/>
    </xf>
    <xf numFmtId="49" fontId="74" fillId="0" borderId="0" xfId="0" applyNumberFormat="1" applyFont="1" applyBorder="1" applyAlignment="1">
      <alignment vertical="center"/>
    </xf>
    <xf numFmtId="49" fontId="74" fillId="0" borderId="0" xfId="0" applyNumberFormat="1" applyFont="1" applyFill="1" applyAlignment="1" applyProtection="1">
      <alignment vertical="center"/>
    </xf>
    <xf numFmtId="0" fontId="74" fillId="0" borderId="0" xfId="55" applyFont="1" applyFill="1" applyAlignment="1" applyProtection="1">
      <alignment horizontal="center" vertical="center" wrapText="1"/>
    </xf>
    <xf numFmtId="49" fontId="74" fillId="0" borderId="0" xfId="0" applyFont="1" applyFill="1" applyProtection="1">
      <alignment vertical="top"/>
    </xf>
    <xf numFmtId="49" fontId="74" fillId="0" borderId="0" xfId="0" applyFont="1" applyFill="1" applyAlignment="1" applyProtection="1">
      <alignment vertical="top"/>
    </xf>
    <xf numFmtId="4" fontId="5" fillId="9" borderId="5" xfId="55" applyNumberFormat="1" applyFont="1" applyFill="1" applyBorder="1" applyAlignment="1" applyProtection="1">
      <alignment horizontal="right" vertical="center" wrapText="1"/>
      <protection locked="0"/>
    </xf>
    <xf numFmtId="0" fontId="70" fillId="0" borderId="0" xfId="37"/>
    <xf numFmtId="0" fontId="0" fillId="0" borderId="0" xfId="0" applyNumberFormat="1" applyAlignment="1"/>
    <xf numFmtId="0" fontId="33" fillId="0" borderId="0" xfId="55" applyFont="1" applyFill="1" applyBorder="1" applyAlignment="1" applyProtection="1">
      <alignment horizontal="center" vertical="center" wrapText="1"/>
    </xf>
    <xf numFmtId="49" fontId="0" fillId="0" borderId="0" xfId="0" applyBorder="1" applyAlignment="1">
      <alignment vertical="top"/>
    </xf>
    <xf numFmtId="0" fontId="33" fillId="0" borderId="0" xfId="55" applyFont="1" applyFill="1" applyAlignment="1" applyProtection="1">
      <alignment horizontal="center" vertical="center" wrapText="1"/>
    </xf>
    <xf numFmtId="0" fontId="5" fillId="0" borderId="0" xfId="55" applyFont="1" applyFill="1" applyBorder="1" applyAlignment="1" applyProtection="1">
      <alignment horizontal="right" vertical="center" wrapText="1"/>
    </xf>
    <xf numFmtId="4" fontId="5" fillId="0" borderId="0" xfId="34" applyFont="1" applyFill="1" applyBorder="1" applyAlignment="1" applyProtection="1">
      <alignment horizontal="right" vertical="center" wrapText="1"/>
    </xf>
    <xf numFmtId="0" fontId="5" fillId="0" borderId="0" xfId="52" applyFont="1" applyFill="1" applyBorder="1" applyAlignment="1" applyProtection="1">
      <alignment horizontal="left" vertical="center" wrapText="1" indent="1"/>
    </xf>
    <xf numFmtId="49" fontId="5" fillId="0" borderId="0" xfId="41" applyFill="1" applyProtection="1">
      <alignment vertical="top"/>
    </xf>
    <xf numFmtId="4" fontId="0" fillId="0" borderId="0" xfId="34" applyFont="1" applyFill="1" applyBorder="1" applyAlignment="1" applyProtection="1">
      <alignment horizontal="center" vertical="center" wrapText="1"/>
    </xf>
    <xf numFmtId="4" fontId="5" fillId="0" borderId="0" xfId="34" applyFont="1" applyFill="1" applyBorder="1" applyAlignment="1" applyProtection="1">
      <alignment horizontal="center" vertical="center" wrapText="1"/>
    </xf>
    <xf numFmtId="0" fontId="72" fillId="0" borderId="0" xfId="55" applyNumberFormat="1" applyFont="1" applyFill="1" applyAlignment="1" applyProtection="1">
      <alignment vertical="center"/>
    </xf>
    <xf numFmtId="167" fontId="5" fillId="0" borderId="5" xfId="55" applyNumberFormat="1" applyFont="1" applyFill="1" applyBorder="1" applyAlignment="1" applyProtection="1">
      <alignment horizontal="center" vertical="center" wrapText="1"/>
    </xf>
    <xf numFmtId="167" fontId="5" fillId="0" borderId="5" xfId="33" applyNumberFormat="1" applyFont="1" applyFill="1" applyBorder="1" applyAlignment="1" applyProtection="1">
      <alignment horizontal="center" vertical="center" wrapText="1"/>
    </xf>
    <xf numFmtId="0" fontId="72" fillId="13" borderId="19" xfId="55" applyFont="1" applyFill="1" applyBorder="1" applyAlignment="1" applyProtection="1">
      <alignment horizontal="center" vertical="center" wrapText="1"/>
    </xf>
    <xf numFmtId="0" fontId="72" fillId="13" borderId="23" xfId="55" applyFont="1" applyFill="1" applyBorder="1" applyAlignment="1" applyProtection="1">
      <alignment horizontal="center" vertical="center" wrapText="1"/>
    </xf>
    <xf numFmtId="49" fontId="72" fillId="13" borderId="23" xfId="55" applyNumberFormat="1" applyFont="1" applyFill="1" applyBorder="1" applyAlignment="1" applyProtection="1">
      <alignment horizontal="left" vertical="center" wrapText="1"/>
    </xf>
    <xf numFmtId="49" fontId="37" fillId="13" borderId="15" xfId="42" applyNumberFormat="1" applyFill="1" applyBorder="1" applyAlignment="1" applyProtection="1">
      <alignment horizontal="left" vertical="center"/>
    </xf>
    <xf numFmtId="49" fontId="72" fillId="13" borderId="21" xfId="55" applyNumberFormat="1" applyFont="1" applyFill="1" applyBorder="1" applyAlignment="1" applyProtection="1">
      <alignment horizontal="left" vertical="center" wrapText="1"/>
    </xf>
    <xf numFmtId="49" fontId="5" fillId="8" borderId="5" xfId="55" applyNumberFormat="1" applyFont="1" applyFill="1" applyBorder="1" applyAlignment="1" applyProtection="1">
      <alignment horizontal="center" vertical="center" wrapText="1"/>
    </xf>
    <xf numFmtId="0" fontId="77" fillId="0" borderId="0" xfId="55" applyFont="1" applyFill="1" applyAlignment="1" applyProtection="1">
      <alignment vertical="center" wrapText="1"/>
    </xf>
    <xf numFmtId="0" fontId="29" fillId="0" borderId="0" xfId="55" applyFont="1" applyFill="1" applyBorder="1" applyAlignment="1" applyProtection="1">
      <alignment horizontal="center" vertical="center" wrapText="1"/>
    </xf>
    <xf numFmtId="49" fontId="7" fillId="13" borderId="13" xfId="41" applyFont="1" applyFill="1" applyBorder="1" applyAlignment="1" applyProtection="1">
      <alignment horizontal="right" vertical="center" wrapText="1"/>
    </xf>
    <xf numFmtId="49" fontId="7" fillId="13" borderId="15" xfId="41" applyFont="1" applyFill="1" applyBorder="1" applyAlignment="1" applyProtection="1">
      <alignment horizontal="right" vertical="center" wrapText="1"/>
    </xf>
    <xf numFmtId="49" fontId="5" fillId="13" borderId="15" xfId="41" applyFont="1" applyFill="1" applyBorder="1" applyAlignment="1" applyProtection="1">
      <alignment horizontal="right" vertical="center" wrapText="1"/>
    </xf>
    <xf numFmtId="49" fontId="5" fillId="13" borderId="14" xfId="41" applyFont="1" applyFill="1" applyBorder="1" applyAlignment="1" applyProtection="1">
      <alignment horizontal="right" vertical="center" wrapText="1"/>
    </xf>
    <xf numFmtId="0" fontId="5" fillId="0" borderId="32" xfId="55" applyFont="1" applyFill="1" applyBorder="1" applyAlignment="1" applyProtection="1">
      <alignment vertical="center" wrapText="1"/>
    </xf>
    <xf numFmtId="0" fontId="50" fillId="0" borderId="0" xfId="55" applyFont="1" applyFill="1" applyAlignment="1" applyProtection="1">
      <alignment vertical="center" wrapText="1"/>
    </xf>
    <xf numFmtId="0" fontId="8" fillId="0" borderId="0" xfId="55" applyFont="1" applyFill="1" applyAlignment="1" applyProtection="1">
      <alignment vertical="center" wrapText="1"/>
    </xf>
    <xf numFmtId="0" fontId="51" fillId="0" borderId="0" xfId="55" applyFont="1" applyFill="1" applyAlignment="1" applyProtection="1">
      <alignment horizontal="center" vertical="center" wrapText="1"/>
    </xf>
    <xf numFmtId="0" fontId="78" fillId="0" borderId="0" xfId="38" applyFont="1" applyFill="1" applyProtection="1"/>
    <xf numFmtId="49" fontId="34" fillId="7" borderId="0" xfId="44">
      <alignment vertical="top"/>
    </xf>
    <xf numFmtId="49" fontId="52" fillId="10" borderId="0" xfId="0" applyFont="1" applyFill="1" applyProtection="1">
      <alignment vertical="top"/>
    </xf>
    <xf numFmtId="49" fontId="0" fillId="0" borderId="0" xfId="0" applyFill="1" applyProtection="1">
      <alignment vertical="top"/>
    </xf>
    <xf numFmtId="49" fontId="52" fillId="0" borderId="0" xfId="0" applyFont="1" applyFill="1" applyProtection="1">
      <alignment vertical="top"/>
    </xf>
    <xf numFmtId="0" fontId="72" fillId="0" borderId="0" xfId="55" applyFont="1" applyFill="1" applyAlignment="1" applyProtection="1">
      <alignment vertical="center"/>
    </xf>
    <xf numFmtId="49" fontId="72" fillId="0" borderId="0" xfId="0" applyFont="1" applyFill="1" applyProtection="1">
      <alignment vertical="top"/>
    </xf>
    <xf numFmtId="49" fontId="0" fillId="0" borderId="0" xfId="0" applyFont="1" applyFill="1" applyProtection="1">
      <alignment vertical="top"/>
    </xf>
    <xf numFmtId="49" fontId="0" fillId="13" borderId="14" xfId="0" applyFont="1" applyFill="1" applyBorder="1" applyAlignment="1" applyProtection="1">
      <alignment horizontal="right" vertical="center" wrapText="1"/>
    </xf>
    <xf numFmtId="49" fontId="0" fillId="13" borderId="15" xfId="0" applyFont="1" applyFill="1" applyBorder="1" applyAlignment="1" applyProtection="1">
      <alignment horizontal="right" vertical="center" wrapText="1"/>
    </xf>
    <xf numFmtId="49" fontId="72" fillId="0" borderId="0" xfId="0" applyFont="1" applyFill="1" applyAlignment="1" applyProtection="1">
      <alignment vertical="top"/>
    </xf>
    <xf numFmtId="49" fontId="72" fillId="10" borderId="0" xfId="0" applyFont="1" applyFill="1" applyAlignment="1" applyProtection="1">
      <alignment vertical="top"/>
    </xf>
    <xf numFmtId="49" fontId="5" fillId="0" borderId="0" xfId="0" applyNumberFormat="1" applyFont="1" applyFill="1" applyProtection="1">
      <alignment vertical="top"/>
    </xf>
    <xf numFmtId="49" fontId="0" fillId="2" borderId="33" xfId="0" applyFill="1" applyBorder="1" applyAlignment="1" applyProtection="1">
      <alignment horizontal="left" vertical="center" wrapText="1"/>
      <protection locked="0"/>
    </xf>
    <xf numFmtId="49" fontId="0" fillId="0" borderId="5" xfId="0" applyFill="1" applyBorder="1" applyAlignment="1" applyProtection="1">
      <alignment horizontal="center" vertical="center" wrapText="1"/>
    </xf>
    <xf numFmtId="49" fontId="0" fillId="0" borderId="33" xfId="0" applyFill="1" applyBorder="1" applyAlignment="1" applyProtection="1">
      <alignment horizontal="right" vertical="center" wrapText="1"/>
    </xf>
    <xf numFmtId="0" fontId="0" fillId="0" borderId="33" xfId="0" applyNumberFormat="1" applyFill="1" applyBorder="1" applyAlignment="1" applyProtection="1">
      <alignment horizontal="center" vertical="center" wrapText="1"/>
    </xf>
    <xf numFmtId="49" fontId="0" fillId="0" borderId="33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0" fontId="18" fillId="0" borderId="34" xfId="55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right" vertical="center" wrapText="1"/>
    </xf>
    <xf numFmtId="0" fontId="0" fillId="0" borderId="34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Protection="1">
      <alignment vertical="top"/>
    </xf>
    <xf numFmtId="0" fontId="7" fillId="0" borderId="6" xfId="36" applyFont="1" applyBorder="1" applyAlignment="1" applyProtection="1">
      <alignment horizontal="justify" vertical="center" wrapText="1"/>
    </xf>
    <xf numFmtId="0" fontId="53" fillId="0" borderId="0" xfId="53" applyFont="1" applyFill="1" applyAlignment="1" applyProtection="1">
      <alignment vertical="top" wrapText="1"/>
    </xf>
    <xf numFmtId="0" fontId="5" fillId="0" borderId="6" xfId="36" applyFont="1" applyBorder="1" applyAlignment="1" applyProtection="1">
      <alignment horizontal="justify" vertical="center" wrapText="1"/>
    </xf>
    <xf numFmtId="0" fontId="74" fillId="0" borderId="0" xfId="55" applyFont="1" applyFill="1" applyBorder="1" applyAlignment="1" applyProtection="1">
      <alignment horizontal="center" vertical="center" wrapText="1"/>
    </xf>
    <xf numFmtId="0" fontId="0" fillId="7" borderId="5" xfId="37" applyNumberFormat="1" applyFont="1" applyFill="1" applyBorder="1" applyAlignment="1" applyProtection="1">
      <alignment horizontal="center" vertical="center" wrapText="1"/>
    </xf>
    <xf numFmtId="49" fontId="5" fillId="0" borderId="0" xfId="35" applyNumberFormat="1" applyFont="1">
      <alignment vertical="top"/>
    </xf>
    <xf numFmtId="49" fontId="11" fillId="9" borderId="5" xfId="30" applyNumberFormat="1" applyFont="1" applyFill="1" applyBorder="1" applyAlignment="1" applyProtection="1">
      <alignment horizontal="left" vertical="center" wrapText="1"/>
      <protection locked="0"/>
    </xf>
    <xf numFmtId="0" fontId="47" fillId="0" borderId="0" xfId="47" applyFont="1" applyFill="1" applyBorder="1" applyAlignment="1" applyProtection="1">
      <alignment vertical="center" wrapText="1"/>
    </xf>
    <xf numFmtId="49" fontId="5" fillId="0" borderId="0" xfId="35" applyFont="1" applyProtection="1">
      <alignment vertical="top"/>
    </xf>
    <xf numFmtId="49" fontId="0" fillId="9" borderId="5" xfId="30" applyNumberFormat="1" applyFont="1" applyFill="1" applyBorder="1" applyAlignment="1" applyProtection="1">
      <alignment horizontal="left" vertical="center" wrapText="1" indent="2"/>
      <protection locked="0"/>
    </xf>
    <xf numFmtId="49" fontId="5" fillId="0" borderId="5" xfId="55" applyNumberFormat="1" applyFont="1" applyFill="1" applyBorder="1" applyAlignment="1" applyProtection="1">
      <alignment horizontal="left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0" fontId="0" fillId="9" borderId="5" xfId="3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5" xfId="30" applyNumberFormat="1" applyFont="1" applyFill="1" applyBorder="1" applyAlignment="1" applyProtection="1">
      <alignment horizontal="left" vertical="center" wrapText="1" indent="2"/>
    </xf>
    <xf numFmtId="0" fontId="0" fillId="0" borderId="0" xfId="30" applyNumberFormat="1" applyFont="1" applyFill="1" applyBorder="1" applyAlignment="1" applyProtection="1">
      <alignment horizontal="left" vertical="center" wrapText="1" indent="2"/>
    </xf>
    <xf numFmtId="0" fontId="0" fillId="0" borderId="0" xfId="55" applyFont="1" applyFill="1" applyBorder="1" applyAlignment="1" applyProtection="1">
      <alignment horizontal="center" vertical="center" wrapText="1"/>
    </xf>
    <xf numFmtId="49" fontId="5" fillId="11" borderId="5" xfId="54" applyNumberFormat="1" applyFont="1" applyFill="1" applyBorder="1" applyAlignment="1" applyProtection="1">
      <alignment horizontal="left" vertical="center" wrapText="1"/>
    </xf>
    <xf numFmtId="0" fontId="5" fillId="0" borderId="5" xfId="45" applyFont="1" applyFill="1" applyBorder="1" applyAlignment="1" applyProtection="1">
      <alignment horizontal="center" vertical="center" wrapText="1"/>
    </xf>
    <xf numFmtId="0" fontId="0" fillId="0" borderId="5" xfId="45" applyFont="1" applyFill="1" applyBorder="1" applyAlignment="1" applyProtection="1">
      <alignment horizontal="center" vertical="center" wrapText="1"/>
    </xf>
    <xf numFmtId="0" fontId="0" fillId="0" borderId="5" xfId="47" applyFont="1" applyFill="1" applyBorder="1" applyAlignment="1" applyProtection="1">
      <alignment horizontal="center" vertical="center" wrapText="1"/>
    </xf>
    <xf numFmtId="49" fontId="5" fillId="2" borderId="5" xfId="54" applyNumberFormat="1" applyFont="1" applyFill="1" applyBorder="1" applyAlignment="1" applyProtection="1">
      <alignment horizontal="left" vertical="center" wrapText="1"/>
      <protection locked="0"/>
    </xf>
    <xf numFmtId="0" fontId="79" fillId="0" borderId="0" xfId="53" applyFont="1" applyAlignment="1" applyProtection="1">
      <alignment vertical="center" wrapText="1"/>
    </xf>
    <xf numFmtId="0" fontId="33" fillId="0" borderId="0" xfId="0" applyNumberFormat="1" applyFont="1" applyBorder="1" applyAlignment="1">
      <alignment horizontal="center" vertical="center" wrapText="1"/>
    </xf>
    <xf numFmtId="49" fontId="0" fillId="0" borderId="16" xfId="0" applyFill="1" applyBorder="1">
      <alignment vertical="top"/>
    </xf>
    <xf numFmtId="49" fontId="40" fillId="13" borderId="13" xfId="0" applyFont="1" applyFill="1" applyBorder="1" applyAlignment="1" applyProtection="1">
      <alignment horizontal="left" vertical="center"/>
    </xf>
    <xf numFmtId="49" fontId="40" fillId="13" borderId="13" xfId="0" applyFont="1" applyFill="1" applyBorder="1" applyAlignment="1" applyProtection="1">
      <alignment horizontal="left" vertical="center" indent="4"/>
    </xf>
    <xf numFmtId="49" fontId="40" fillId="13" borderId="13" xfId="0" applyFont="1" applyFill="1" applyBorder="1" applyAlignment="1" applyProtection="1">
      <alignment horizontal="left" vertical="center" indent="1"/>
    </xf>
    <xf numFmtId="4" fontId="75" fillId="13" borderId="14" xfId="0" applyNumberFormat="1" applyFont="1" applyFill="1" applyBorder="1" applyAlignment="1" applyProtection="1">
      <alignment horizontal="right"/>
    </xf>
    <xf numFmtId="0" fontId="74" fillId="0" borderId="0" xfId="0" applyNumberFormat="1" applyFont="1" applyBorder="1" applyAlignment="1">
      <alignment vertical="center"/>
    </xf>
    <xf numFmtId="0" fontId="44" fillId="0" borderId="0" xfId="0" applyNumberFormat="1" applyFont="1" applyBorder="1" applyAlignment="1">
      <alignment vertical="center"/>
    </xf>
    <xf numFmtId="49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49" fontId="69" fillId="9" borderId="5" xfId="30" applyNumberFormat="1" applyFill="1" applyBorder="1" applyAlignment="1" applyProtection="1">
      <alignment horizontal="left" vertical="center" wrapText="1"/>
      <protection locked="0"/>
    </xf>
    <xf numFmtId="49" fontId="5" fillId="0" borderId="5" xfId="41" applyBorder="1">
      <alignment vertical="top"/>
    </xf>
    <xf numFmtId="49" fontId="0" fillId="9" borderId="5" xfId="54" applyNumberFormat="1" applyFont="1" applyFill="1" applyBorder="1" applyAlignment="1" applyProtection="1">
      <alignment horizontal="center" vertical="center" wrapText="1"/>
      <protection locked="0"/>
    </xf>
    <xf numFmtId="49" fontId="43" fillId="13" borderId="14" xfId="41" applyFont="1" applyFill="1" applyBorder="1" applyAlignment="1" applyProtection="1">
      <alignment horizontal="center" vertical="top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0" fontId="5" fillId="0" borderId="5" xfId="54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80" fillId="7" borderId="0" xfId="33" applyNumberFormat="1" applyFont="1" applyFill="1" applyBorder="1" applyAlignment="1" applyProtection="1">
      <alignment horizontal="center" vertical="center" wrapText="1"/>
    </xf>
    <xf numFmtId="0" fontId="80" fillId="0" borderId="0" xfId="0" applyNumberFormat="1" applyFont="1" applyFill="1" applyBorder="1" applyAlignment="1">
      <alignment horizontal="center" vertical="center"/>
    </xf>
    <xf numFmtId="0" fontId="80" fillId="0" borderId="0" xfId="47" applyNumberFormat="1" applyFont="1" applyFill="1" applyBorder="1" applyAlignment="1" applyProtection="1">
      <alignment horizontal="center" vertical="center" wrapText="1"/>
    </xf>
    <xf numFmtId="0" fontId="80" fillId="0" borderId="0" xfId="54" applyNumberFormat="1" applyFont="1" applyFill="1" applyBorder="1" applyAlignment="1" applyProtection="1">
      <alignment horizontal="center" vertical="center" wrapText="1"/>
    </xf>
    <xf numFmtId="0" fontId="5" fillId="0" borderId="5" xfId="47" applyFont="1" applyFill="1" applyBorder="1" applyAlignment="1" applyProtection="1">
      <alignment horizontal="left" vertical="center" wrapText="1" indent="2"/>
    </xf>
    <xf numFmtId="49" fontId="5" fillId="0" borderId="0" xfId="55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74" fillId="0" borderId="0" xfId="0" applyNumberFormat="1" applyFont="1" applyFill="1" applyBorder="1" applyAlignment="1" applyProtection="1">
      <alignment vertical="center"/>
    </xf>
    <xf numFmtId="0" fontId="0" fillId="8" borderId="5" xfId="53" applyNumberFormat="1" applyFont="1" applyFill="1" applyBorder="1" applyAlignment="1" applyProtection="1">
      <alignment horizontal="left" vertical="center" wrapText="1" indent="1"/>
    </xf>
    <xf numFmtId="49" fontId="5" fillId="8" borderId="5" xfId="53" applyNumberFormat="1" applyFont="1" applyFill="1" applyBorder="1" applyAlignment="1" applyProtection="1">
      <alignment horizontal="left" vertical="center" wrapText="1" indent="1"/>
    </xf>
    <xf numFmtId="49" fontId="5" fillId="0" borderId="5" xfId="53" applyNumberFormat="1" applyFont="1" applyFill="1" applyBorder="1" applyAlignment="1" applyProtection="1">
      <alignment horizontal="left" vertical="center" wrapText="1" indent="1"/>
    </xf>
    <xf numFmtId="0" fontId="81" fillId="0" borderId="0" xfId="0" applyNumberFormat="1" applyFont="1" applyFill="1" applyBorder="1" applyAlignment="1">
      <alignment vertical="center"/>
    </xf>
    <xf numFmtId="0" fontId="5" fillId="0" borderId="5" xfId="55" applyNumberFormat="1" applyFont="1" applyFill="1" applyBorder="1" applyAlignment="1" applyProtection="1">
      <alignment horizontal="center" vertical="center" wrapText="1"/>
    </xf>
    <xf numFmtId="0" fontId="17" fillId="0" borderId="0" xfId="56" applyFont="1" applyBorder="1" applyAlignment="1">
      <alignment vertical="center" wrapText="1"/>
    </xf>
    <xf numFmtId="0" fontId="0" fillId="0" borderId="5" xfId="0" applyNumberFormat="1" applyFill="1" applyBorder="1" applyAlignment="1" applyProtection="1">
      <alignment vertical="center"/>
    </xf>
    <xf numFmtId="0" fontId="5" fillId="0" borderId="5" xfId="47" applyNumberFormat="1" applyFont="1" applyFill="1" applyBorder="1" applyAlignment="1" applyProtection="1">
      <alignment horizontal="center" vertical="center" wrapText="1"/>
    </xf>
    <xf numFmtId="49" fontId="5" fillId="13" borderId="13" xfId="55" applyNumberFormat="1" applyFont="1" applyFill="1" applyBorder="1" applyAlignment="1" applyProtection="1">
      <alignment horizontal="center" vertical="center" wrapText="1"/>
    </xf>
    <xf numFmtId="0" fontId="5" fillId="13" borderId="15" xfId="54" applyNumberFormat="1" applyFont="1" applyFill="1" applyBorder="1" applyAlignment="1" applyProtection="1">
      <alignment horizontal="left" vertical="center" wrapText="1"/>
    </xf>
    <xf numFmtId="49" fontId="5" fillId="13" borderId="14" xfId="55" applyNumberFormat="1" applyFont="1" applyFill="1" applyBorder="1" applyAlignment="1" applyProtection="1">
      <alignment vertical="center" wrapText="1"/>
    </xf>
    <xf numFmtId="0" fontId="5" fillId="0" borderId="5" xfId="47" applyFont="1" applyFill="1" applyBorder="1" applyAlignment="1" applyProtection="1">
      <alignment horizontal="left" vertical="center" wrapText="1" indent="3"/>
    </xf>
    <xf numFmtId="0" fontId="74" fillId="0" borderId="0" xfId="0" applyNumberFormat="1" applyFont="1" applyFill="1" applyBorder="1" applyAlignment="1">
      <alignment horizontal="center" vertical="center"/>
    </xf>
    <xf numFmtId="0" fontId="5" fillId="13" borderId="14" xfId="54" applyNumberFormat="1" applyFont="1" applyFill="1" applyBorder="1" applyAlignment="1" applyProtection="1">
      <alignment horizontal="left" vertical="center" wrapText="1"/>
    </xf>
    <xf numFmtId="0" fontId="74" fillId="0" borderId="0" xfId="0" applyNumberFormat="1" applyFont="1" applyFill="1" applyBorder="1" applyAlignment="1">
      <alignment horizontal="center" vertical="center"/>
    </xf>
    <xf numFmtId="49" fontId="5" fillId="0" borderId="23" xfId="55" applyNumberFormat="1" applyFont="1" applyFill="1" applyBorder="1" applyAlignment="1" applyProtection="1">
      <alignment horizontal="center" vertical="center" wrapText="1"/>
    </xf>
    <xf numFmtId="0" fontId="5" fillId="0" borderId="23" xfId="47" applyFont="1" applyFill="1" applyBorder="1" applyAlignment="1" applyProtection="1">
      <alignment horizontal="left" vertical="center" wrapText="1" indent="2"/>
    </xf>
    <xf numFmtId="0" fontId="5" fillId="0" borderId="23" xfId="54" applyNumberFormat="1" applyFont="1" applyFill="1" applyBorder="1" applyAlignment="1" applyProtection="1">
      <alignment horizontal="left" vertical="center" wrapText="1"/>
    </xf>
    <xf numFmtId="49" fontId="5" fillId="0" borderId="23" xfId="55" applyNumberFormat="1" applyFont="1" applyFill="1" applyBorder="1" applyAlignment="1" applyProtection="1">
      <alignment vertical="center" wrapText="1"/>
    </xf>
    <xf numFmtId="49" fontId="5" fillId="11" borderId="5" xfId="54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/>
    </xf>
    <xf numFmtId="0" fontId="74" fillId="0" borderId="0" xfId="55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center" vertical="center" wrapText="1"/>
    </xf>
    <xf numFmtId="14" fontId="49" fillId="0" borderId="5" xfId="54" applyNumberFormat="1" applyFont="1" applyFill="1" applyBorder="1" applyAlignment="1" applyProtection="1">
      <alignment horizontal="center" vertical="center" wrapText="1"/>
    </xf>
    <xf numFmtId="49" fontId="34" fillId="7" borderId="0" xfId="44" applyAlignment="1">
      <alignment vertical="top" wrapText="1"/>
    </xf>
    <xf numFmtId="49" fontId="29" fillId="0" borderId="15" xfId="33" applyNumberFormat="1" applyFont="1" applyFill="1" applyBorder="1" applyAlignment="1" applyProtection="1">
      <alignment horizontal="center" vertical="center" wrapText="1"/>
    </xf>
    <xf numFmtId="0" fontId="82" fillId="0" borderId="0" xfId="55" applyFont="1" applyFill="1" applyAlignment="1" applyProtection="1">
      <alignment vertical="center"/>
    </xf>
    <xf numFmtId="0" fontId="83" fillId="0" borderId="0" xfId="55" applyFont="1" applyFill="1" applyAlignment="1" applyProtection="1">
      <alignment vertical="center"/>
    </xf>
    <xf numFmtId="14" fontId="5" fillId="0" borderId="5" xfId="54" applyNumberFormat="1" applyFont="1" applyFill="1" applyBorder="1" applyAlignment="1" applyProtection="1">
      <alignment horizontal="left" vertical="center" wrapText="1" indent="1"/>
    </xf>
    <xf numFmtId="49" fontId="0" fillId="0" borderId="17" xfId="0" applyFill="1" applyBorder="1" applyProtection="1">
      <alignment vertical="top"/>
    </xf>
    <xf numFmtId="0" fontId="74" fillId="0" borderId="0" xfId="55" applyNumberFormat="1" applyFont="1" applyFill="1" applyAlignment="1" applyProtection="1">
      <alignment vertical="center"/>
    </xf>
    <xf numFmtId="0" fontId="74" fillId="0" borderId="0" xfId="55" applyFont="1" applyFill="1" applyAlignment="1" applyProtection="1">
      <alignment horizontal="left" vertical="center" wrapText="1" indent="1"/>
    </xf>
    <xf numFmtId="0" fontId="72" fillId="0" borderId="0" xfId="55" applyFont="1" applyFill="1" applyAlignment="1" applyProtection="1">
      <alignment horizontal="left" vertical="center" wrapText="1" indent="1"/>
    </xf>
    <xf numFmtId="0" fontId="84" fillId="0" borderId="0" xfId="55" applyFont="1" applyFill="1" applyAlignment="1" applyProtection="1">
      <alignment horizontal="left" vertical="center" wrapText="1" indent="1"/>
    </xf>
    <xf numFmtId="0" fontId="85" fillId="0" borderId="0" xfId="55" applyFont="1" applyFill="1" applyAlignment="1" applyProtection="1">
      <alignment horizontal="left" vertical="center" indent="1"/>
    </xf>
    <xf numFmtId="0" fontId="84" fillId="0" borderId="0" xfId="55" applyFont="1" applyFill="1" applyAlignment="1" applyProtection="1">
      <alignment vertical="center" wrapText="1"/>
    </xf>
    <xf numFmtId="0" fontId="57" fillId="0" borderId="0" xfId="53" applyFont="1" applyFill="1" applyAlignment="1" applyProtection="1">
      <alignment horizontal="left" vertical="center" wrapText="1"/>
    </xf>
    <xf numFmtId="0" fontId="58" fillId="0" borderId="0" xfId="53" applyFont="1" applyFill="1" applyAlignment="1" applyProtection="1">
      <alignment horizontal="left" vertical="center" wrapText="1"/>
    </xf>
    <xf numFmtId="0" fontId="59" fillId="0" borderId="0" xfId="53" applyFont="1" applyAlignment="1" applyProtection="1">
      <alignment vertical="center" wrapText="1"/>
    </xf>
    <xf numFmtId="0" fontId="57" fillId="7" borderId="0" xfId="53" applyFont="1" applyFill="1" applyBorder="1" applyAlignment="1" applyProtection="1">
      <alignment vertical="center" wrapText="1"/>
    </xf>
    <xf numFmtId="0" fontId="60" fillId="7" borderId="0" xfId="53" applyFont="1" applyFill="1" applyBorder="1" applyAlignment="1" applyProtection="1">
      <alignment horizontal="right" vertical="center" wrapText="1" indent="1"/>
    </xf>
    <xf numFmtId="0" fontId="60" fillId="7" borderId="0" xfId="53" applyFont="1" applyFill="1" applyBorder="1" applyAlignment="1" applyProtection="1">
      <alignment horizontal="left" vertical="center" wrapText="1" indent="2"/>
    </xf>
    <xf numFmtId="0" fontId="57" fillId="0" borderId="0" xfId="53" applyFont="1" applyAlignment="1" applyProtection="1">
      <alignment vertical="center" wrapText="1"/>
    </xf>
    <xf numFmtId="0" fontId="58" fillId="0" borderId="0" xfId="53" applyFont="1" applyAlignment="1" applyProtection="1">
      <alignment horizontal="center" vertical="center" wrapText="1"/>
    </xf>
    <xf numFmtId="0" fontId="57" fillId="7" borderId="0" xfId="53" applyFont="1" applyFill="1" applyBorder="1" applyAlignment="1" applyProtection="1">
      <alignment horizontal="right" vertical="center" wrapText="1" indent="1"/>
    </xf>
    <xf numFmtId="0" fontId="61" fillId="7" borderId="0" xfId="53" applyFont="1" applyFill="1" applyBorder="1" applyAlignment="1" applyProtection="1">
      <alignment horizontal="center" vertical="center" wrapText="1"/>
    </xf>
    <xf numFmtId="0" fontId="62" fillId="7" borderId="0" xfId="53" applyFont="1" applyFill="1" applyBorder="1" applyAlignment="1" applyProtection="1">
      <alignment vertical="center" wrapText="1"/>
    </xf>
    <xf numFmtId="14" fontId="57" fillId="7" borderId="0" xfId="53" applyNumberFormat="1" applyFont="1" applyFill="1" applyBorder="1" applyAlignment="1" applyProtection="1">
      <alignment horizontal="left" vertical="center" wrapText="1"/>
    </xf>
    <xf numFmtId="0" fontId="58" fillId="7" borderId="0" xfId="53" applyNumberFormat="1" applyFont="1" applyFill="1" applyBorder="1" applyAlignment="1" applyProtection="1">
      <alignment horizontal="center" vertical="center" wrapText="1"/>
    </xf>
    <xf numFmtId="0" fontId="57" fillId="7" borderId="0" xfId="53" applyNumberFormat="1" applyFont="1" applyFill="1" applyBorder="1" applyAlignment="1" applyProtection="1">
      <alignment horizontal="left" vertical="center" wrapText="1" indent="1"/>
    </xf>
    <xf numFmtId="0" fontId="57" fillId="7" borderId="0" xfId="53" applyFont="1" applyFill="1" applyBorder="1" applyAlignment="1" applyProtection="1">
      <alignment horizontal="center" vertical="center" wrapText="1"/>
    </xf>
    <xf numFmtId="0" fontId="63" fillId="7" borderId="0" xfId="53" applyFont="1" applyFill="1" applyBorder="1" applyAlignment="1" applyProtection="1">
      <alignment horizontal="center" vertical="center" wrapText="1"/>
    </xf>
    <xf numFmtId="14" fontId="63" fillId="7" borderId="0" xfId="53" applyNumberFormat="1" applyFont="1" applyFill="1" applyBorder="1" applyAlignment="1" applyProtection="1">
      <alignment horizontal="center" vertical="center" wrapText="1"/>
    </xf>
    <xf numFmtId="0" fontId="63" fillId="7" borderId="0" xfId="53" applyFont="1" applyFill="1" applyBorder="1" applyAlignment="1" applyProtection="1">
      <alignment vertical="center" wrapText="1"/>
    </xf>
    <xf numFmtId="0" fontId="64" fillId="7" borderId="0" xfId="53" applyFont="1" applyFill="1" applyBorder="1" applyAlignment="1" applyProtection="1">
      <alignment vertical="center" wrapText="1"/>
    </xf>
    <xf numFmtId="0" fontId="56" fillId="0" borderId="0" xfId="53" applyNumberFormat="1" applyFont="1" applyFill="1" applyAlignment="1" applyProtection="1">
      <alignment horizontal="left" vertical="center" wrapText="1"/>
    </xf>
    <xf numFmtId="0" fontId="55" fillId="0" borderId="0" xfId="53" applyFont="1" applyFill="1" applyAlignment="1" applyProtection="1">
      <alignment horizontal="left" vertical="center" wrapText="1"/>
    </xf>
    <xf numFmtId="0" fontId="55" fillId="0" borderId="0" xfId="53" applyFont="1" applyAlignment="1" applyProtection="1">
      <alignment vertical="center" wrapText="1"/>
    </xf>
    <xf numFmtId="0" fontId="55" fillId="0" borderId="0" xfId="53" applyFont="1" applyAlignment="1" applyProtection="1">
      <alignment horizontal="center" vertical="center" wrapText="1"/>
    </xf>
    <xf numFmtId="0" fontId="57" fillId="0" borderId="0" xfId="53" applyFont="1" applyBorder="1" applyAlignment="1" applyProtection="1">
      <alignment vertical="center" wrapText="1"/>
    </xf>
    <xf numFmtId="0" fontId="57" fillId="0" borderId="0" xfId="53" applyFont="1" applyAlignment="1" applyProtection="1">
      <alignment horizontal="right" vertical="center"/>
    </xf>
    <xf numFmtId="0" fontId="57" fillId="0" borderId="0" xfId="53" applyFont="1" applyAlignment="1" applyProtection="1">
      <alignment horizontal="center" vertical="center" wrapText="1"/>
    </xf>
    <xf numFmtId="49" fontId="5" fillId="0" borderId="0" xfId="30" applyNumberFormat="1" applyFont="1" applyFill="1" applyBorder="1" applyAlignment="1" applyProtection="1">
      <alignment vertical="center" wrapText="1"/>
    </xf>
    <xf numFmtId="0" fontId="0" fillId="0" borderId="0" xfId="0" applyNumberFormat="1" applyAlignment="1">
      <alignment horizontal="left" vertical="top" indent="1"/>
    </xf>
    <xf numFmtId="0" fontId="0" fillId="0" borderId="0" xfId="0" applyNumberFormat="1" applyAlignment="1">
      <alignment horizontal="left" vertical="center" indent="1"/>
    </xf>
    <xf numFmtId="49" fontId="86" fillId="13" borderId="15" xfId="4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left" vertical="center" indent="1"/>
    </xf>
    <xf numFmtId="0" fontId="74" fillId="0" borderId="0" xfId="55" applyNumberFormat="1" applyFont="1" applyFill="1" applyAlignment="1" applyProtection="1">
      <alignment horizontal="left" vertical="center" indent="1"/>
    </xf>
    <xf numFmtId="14" fontId="5" fillId="8" borderId="5" xfId="54" applyNumberFormat="1" applyFont="1" applyFill="1" applyBorder="1" applyAlignment="1" applyProtection="1">
      <alignment horizontal="left" vertical="center" wrapText="1" indent="1"/>
    </xf>
    <xf numFmtId="0" fontId="29" fillId="0" borderId="0" xfId="55" applyFont="1" applyFill="1" applyBorder="1" applyAlignment="1" applyProtection="1">
      <alignment horizontal="center" vertical="top" wrapText="1"/>
    </xf>
    <xf numFmtId="0" fontId="74" fillId="0" borderId="24" xfId="55" applyFont="1" applyFill="1" applyBorder="1" applyAlignment="1" applyProtection="1">
      <alignment vertical="center"/>
    </xf>
    <xf numFmtId="0" fontId="5" fillId="0" borderId="5" xfId="33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left" vertical="center"/>
    </xf>
    <xf numFmtId="0" fontId="72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7" fillId="10" borderId="5" xfId="55" applyFont="1" applyFill="1" applyBorder="1" applyAlignment="1" applyProtection="1">
      <alignment horizontal="center" vertical="center" wrapText="1"/>
    </xf>
    <xf numFmtId="0" fontId="0" fillId="0" borderId="13" xfId="0" applyNumberFormat="1" applyBorder="1">
      <alignment vertical="top"/>
    </xf>
    <xf numFmtId="49" fontId="5" fillId="0" borderId="0" xfId="0" applyFont="1" applyFill="1" applyProtection="1">
      <alignment vertical="top"/>
    </xf>
    <xf numFmtId="0" fontId="7" fillId="10" borderId="5" xfId="0" applyNumberFormat="1" applyFont="1" applyFill="1" applyBorder="1" applyAlignment="1" applyProtection="1">
      <alignment horizontal="center" vertical="center"/>
    </xf>
    <xf numFmtId="49" fontId="0" fillId="0" borderId="5" xfId="0" applyNumberFormat="1" applyFill="1" applyBorder="1" applyProtection="1">
      <alignment vertical="top"/>
    </xf>
    <xf numFmtId="49" fontId="0" fillId="0" borderId="5" xfId="0" applyNumberFormat="1" applyFont="1" applyFill="1" applyBorder="1" applyProtection="1">
      <alignment vertical="top"/>
    </xf>
    <xf numFmtId="0" fontId="5" fillId="0" borderId="5" xfId="55" applyNumberFormat="1" applyFont="1" applyFill="1" applyBorder="1" applyAlignment="1" applyProtection="1">
      <alignment vertical="top" wrapText="1"/>
    </xf>
    <xf numFmtId="0" fontId="0" fillId="9" borderId="5" xfId="30" applyNumberFormat="1" applyFont="1" applyFill="1" applyBorder="1" applyAlignment="1" applyProtection="1">
      <alignment horizontal="left" vertical="center" wrapText="1"/>
      <protection locked="0"/>
    </xf>
    <xf numFmtId="0" fontId="5" fillId="0" borderId="5" xfId="55" applyNumberFormat="1" applyFont="1" applyFill="1" applyBorder="1" applyAlignment="1" applyProtection="1">
      <alignment horizontal="left" vertical="top" wrapText="1"/>
    </xf>
    <xf numFmtId="0" fontId="5" fillId="0" borderId="5" xfId="47" applyFont="1" applyFill="1" applyBorder="1" applyAlignment="1" applyProtection="1">
      <alignment horizontal="left" vertical="center" wrapText="1" indent="1"/>
    </xf>
    <xf numFmtId="0" fontId="5" fillId="0" borderId="0" xfId="47" applyFont="1" applyFill="1" applyBorder="1" applyAlignment="1" applyProtection="1">
      <alignment horizontal="left" vertical="center" wrapText="1" indent="2"/>
    </xf>
    <xf numFmtId="0" fontId="5" fillId="0" borderId="0" xfId="54" applyNumberFormat="1" applyFont="1" applyFill="1" applyBorder="1" applyAlignment="1" applyProtection="1">
      <alignment horizontal="left" vertical="center" wrapText="1"/>
    </xf>
    <xf numFmtId="0" fontId="5" fillId="0" borderId="5" xfId="47" applyFont="1" applyFill="1" applyBorder="1" applyAlignment="1" applyProtection="1">
      <alignment horizontal="left" vertical="center" wrapText="1" indent="4"/>
    </xf>
    <xf numFmtId="49" fontId="5" fillId="13" borderId="25" xfId="55" applyNumberFormat="1" applyFont="1" applyFill="1" applyBorder="1" applyAlignment="1" applyProtection="1">
      <alignment horizontal="center" vertical="center" wrapText="1"/>
    </xf>
    <xf numFmtId="0" fontId="5" fillId="13" borderId="17" xfId="54" applyNumberFormat="1" applyFont="1" applyFill="1" applyBorder="1" applyAlignment="1" applyProtection="1">
      <alignment horizontal="left" vertical="center" wrapText="1"/>
    </xf>
    <xf numFmtId="49" fontId="5" fillId="13" borderId="18" xfId="55" applyNumberFormat="1" applyFont="1" applyFill="1" applyBorder="1" applyAlignment="1" applyProtection="1">
      <alignment vertical="center" wrapText="1"/>
    </xf>
    <xf numFmtId="49" fontId="5" fillId="13" borderId="19" xfId="55" applyNumberFormat="1" applyFont="1" applyFill="1" applyBorder="1" applyAlignment="1" applyProtection="1">
      <alignment horizontal="center" vertical="center" wrapText="1"/>
    </xf>
    <xf numFmtId="49" fontId="40" fillId="13" borderId="23" xfId="0" applyFont="1" applyFill="1" applyBorder="1" applyAlignment="1" applyProtection="1">
      <alignment horizontal="left" vertical="center" indent="3"/>
    </xf>
    <xf numFmtId="0" fontId="5" fillId="13" borderId="21" xfId="54" applyNumberFormat="1" applyFont="1" applyFill="1" applyBorder="1" applyAlignment="1" applyProtection="1">
      <alignment horizontal="left" vertical="center" wrapText="1"/>
    </xf>
    <xf numFmtId="0" fontId="5" fillId="0" borderId="5" xfId="33" applyFont="1" applyFill="1" applyBorder="1" applyAlignment="1" applyProtection="1">
      <alignment horizontal="center" vertical="center" wrapText="1"/>
    </xf>
    <xf numFmtId="49" fontId="5" fillId="0" borderId="16" xfId="50" applyNumberFormat="1" applyFont="1" applyFill="1" applyBorder="1" applyAlignment="1" applyProtection="1">
      <alignment horizontal="left" vertical="center" wrapText="1"/>
    </xf>
    <xf numFmtId="49" fontId="7" fillId="13" borderId="13" xfId="41" applyFont="1" applyFill="1" applyBorder="1" applyAlignment="1" applyProtection="1">
      <alignment horizontal="center" vertical="center"/>
    </xf>
    <xf numFmtId="49" fontId="40" fillId="13" borderId="14" xfId="41" applyFont="1" applyFill="1" applyBorder="1" applyAlignment="1" applyProtection="1">
      <alignment horizontal="left" vertical="center"/>
    </xf>
    <xf numFmtId="0" fontId="5" fillId="0" borderId="0" xfId="50" applyFont="1" applyAlignment="1" applyProtection="1"/>
    <xf numFmtId="49" fontId="5" fillId="13" borderId="14" xfId="55" applyNumberFormat="1" applyFont="1" applyFill="1" applyBorder="1" applyAlignment="1" applyProtection="1">
      <alignment horizontal="left" vertical="center" wrapText="1" indent="4"/>
    </xf>
    <xf numFmtId="0" fontId="5" fillId="0" borderId="14" xfId="54" applyNumberFormat="1" applyFont="1" applyFill="1" applyBorder="1" applyAlignment="1" applyProtection="1">
      <alignment vertical="center" wrapText="1"/>
    </xf>
    <xf numFmtId="0" fontId="5" fillId="7" borderId="26" xfId="55" applyNumberFormat="1" applyFont="1" applyFill="1" applyBorder="1" applyAlignment="1" applyProtection="1">
      <alignment horizontal="left" vertical="center" wrapText="1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165" fontId="5" fillId="9" borderId="5" xfId="0" applyNumberFormat="1" applyFont="1" applyFill="1" applyBorder="1" applyAlignment="1" applyProtection="1">
      <alignment horizontal="right" vertical="center"/>
      <protection locked="0"/>
    </xf>
    <xf numFmtId="165" fontId="5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5" fillId="9" borderId="5" xfId="54" applyNumberFormat="1" applyFont="1" applyFill="1" applyBorder="1" applyAlignment="1" applyProtection="1">
      <alignment horizontal="center" vertical="center" wrapText="1"/>
      <protection locked="0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center" vertical="center" wrapText="1"/>
    </xf>
    <xf numFmtId="0" fontId="5" fillId="0" borderId="35" xfId="47" applyFont="1" applyFill="1" applyBorder="1" applyAlignment="1" applyProtection="1">
      <alignment vertical="center" wrapText="1"/>
    </xf>
    <xf numFmtId="49" fontId="29" fillId="7" borderId="15" xfId="33" applyNumberFormat="1" applyFont="1" applyFill="1" applyBorder="1" applyAlignment="1" applyProtection="1">
      <alignment horizontal="center" vertical="center" wrapText="1"/>
    </xf>
    <xf numFmtId="0" fontId="29" fillId="7" borderId="15" xfId="33" applyNumberFormat="1" applyFont="1" applyFill="1" applyBorder="1" applyAlignment="1" applyProtection="1">
      <alignment horizontal="center" vertical="center" wrapText="1"/>
    </xf>
    <xf numFmtId="0" fontId="29" fillId="7" borderId="15" xfId="33" applyNumberFormat="1" applyFont="1" applyFill="1" applyBorder="1" applyAlignment="1" applyProtection="1">
      <alignment vertical="center" wrapText="1"/>
    </xf>
    <xf numFmtId="0" fontId="74" fillId="7" borderId="15" xfId="33" applyNumberFormat="1" applyFont="1" applyFill="1" applyBorder="1" applyAlignment="1" applyProtection="1">
      <alignment vertical="center" wrapText="1"/>
    </xf>
    <xf numFmtId="0" fontId="5" fillId="0" borderId="15" xfId="55" applyFont="1" applyFill="1" applyBorder="1" applyAlignment="1" applyProtection="1">
      <alignment vertical="center" wrapText="1"/>
    </xf>
    <xf numFmtId="0" fontId="5" fillId="0" borderId="26" xfId="54" applyNumberFormat="1" applyFont="1" applyFill="1" applyBorder="1" applyAlignment="1" applyProtection="1">
      <alignment vertical="center" wrapText="1"/>
    </xf>
    <xf numFmtId="0" fontId="74" fillId="7" borderId="15" xfId="33" applyNumberFormat="1" applyFont="1" applyFill="1" applyBorder="1" applyAlignment="1" applyProtection="1">
      <alignment horizontal="center" vertical="center" wrapText="1"/>
    </xf>
    <xf numFmtId="0" fontId="5" fillId="0" borderId="36" xfId="47" applyFont="1" applyFill="1" applyBorder="1" applyAlignment="1" applyProtection="1">
      <alignment vertical="center" wrapText="1"/>
    </xf>
    <xf numFmtId="49" fontId="0" fillId="0" borderId="17" xfId="0" applyBorder="1" applyAlignment="1">
      <alignment horizontal="center" vertical="center"/>
    </xf>
    <xf numFmtId="49" fontId="0" fillId="0" borderId="17" xfId="0" applyFill="1" applyBorder="1" applyAlignment="1" applyProtection="1">
      <alignment horizontal="center" vertical="center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0" fontId="5" fillId="0" borderId="26" xfId="55" applyNumberFormat="1" applyFont="1" applyFill="1" applyBorder="1" applyAlignment="1" applyProtection="1">
      <alignment horizontal="left" vertical="top" wrapText="1"/>
    </xf>
    <xf numFmtId="0" fontId="65" fillId="7" borderId="0" xfId="53" applyFont="1" applyFill="1" applyBorder="1" applyAlignment="1" applyProtection="1">
      <alignment vertical="center" wrapText="1"/>
    </xf>
    <xf numFmtId="0" fontId="66" fillId="0" borderId="0" xfId="55" applyFont="1" applyFill="1" applyAlignment="1" applyProtection="1">
      <alignment vertical="center" wrapText="1"/>
    </xf>
    <xf numFmtId="0" fontId="66" fillId="0" borderId="0" xfId="32" applyFont="1" applyFill="1" applyBorder="1" applyAlignment="1" applyProtection="1">
      <alignment vertical="center" wrapText="1"/>
    </xf>
    <xf numFmtId="0" fontId="66" fillId="0" borderId="0" xfId="56" applyFont="1" applyBorder="1" applyAlignment="1">
      <alignment vertical="center" wrapText="1"/>
    </xf>
    <xf numFmtId="0" fontId="66" fillId="0" borderId="0" xfId="50" applyFont="1" applyProtection="1"/>
    <xf numFmtId="49" fontId="67" fillId="0" borderId="0" xfId="0" applyFont="1">
      <alignment vertical="top"/>
    </xf>
    <xf numFmtId="49" fontId="5" fillId="0" borderId="5" xfId="55" applyNumberFormat="1" applyFont="1" applyFill="1" applyBorder="1" applyAlignment="1" applyProtection="1">
      <alignment horizontal="center" vertical="center" wrapText="1"/>
    </xf>
    <xf numFmtId="0" fontId="5" fillId="0" borderId="26" xfId="55" applyNumberFormat="1" applyFont="1" applyFill="1" applyBorder="1" applyAlignment="1" applyProtection="1">
      <alignment vertical="center" wrapText="1"/>
    </xf>
    <xf numFmtId="49" fontId="68" fillId="0" borderId="0" xfId="0" applyFont="1" applyBorder="1">
      <alignment vertical="top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5" fillId="0" borderId="0" xfId="53" applyNumberFormat="1" applyFont="1" applyFill="1" applyBorder="1" applyAlignment="1" applyProtection="1">
      <alignment horizontal="center" vertical="center" wrapText="1"/>
    </xf>
    <xf numFmtId="49" fontId="5" fillId="0" borderId="26" xfId="0" applyNumberFormat="1" applyFont="1" applyBorder="1" applyProtection="1">
      <alignment vertical="top"/>
    </xf>
    <xf numFmtId="49" fontId="5" fillId="0" borderId="26" xfId="0" applyNumberFormat="1" applyFont="1" applyBorder="1" applyAlignment="1" applyProtection="1">
      <alignment vertical="top" wrapText="1"/>
    </xf>
    <xf numFmtId="0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0" fontId="35" fillId="7" borderId="0" xfId="43" applyNumberFormat="1" applyFont="1" applyFill="1" applyBorder="1" applyAlignment="1">
      <alignment horizontal="left" vertical="center" wrapText="1"/>
    </xf>
    <xf numFmtId="0" fontId="34" fillId="7" borderId="0" xfId="43" applyNumberFormat="1" applyFont="1" applyFill="1" applyBorder="1" applyAlignment="1">
      <alignment vertical="top" wrapText="1"/>
    </xf>
    <xf numFmtId="0" fontId="35" fillId="7" borderId="0" xfId="43" applyNumberFormat="1" applyFont="1" applyFill="1" applyBorder="1" applyAlignment="1">
      <alignment vertical="center" wrapText="1"/>
    </xf>
    <xf numFmtId="0" fontId="34" fillId="7" borderId="0" xfId="43" applyNumberFormat="1" applyFont="1" applyFill="1" applyBorder="1" applyAlignment="1">
      <alignment vertical="center" wrapText="1"/>
    </xf>
    <xf numFmtId="0" fontId="74" fillId="0" borderId="0" xfId="41" applyNumberFormat="1" applyFont="1">
      <alignment vertical="top"/>
    </xf>
    <xf numFmtId="49" fontId="74" fillId="0" borderId="0" xfId="41" applyNumberFormat="1" applyFont="1">
      <alignment vertical="top"/>
    </xf>
    <xf numFmtId="0" fontId="29" fillId="0" borderId="0" xfId="55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Protection="1">
      <alignment vertical="top"/>
    </xf>
    <xf numFmtId="0" fontId="5" fillId="0" borderId="5" xfId="45" applyFont="1" applyFill="1" applyBorder="1" applyAlignment="1" applyProtection="1">
      <alignment horizontal="center" vertical="center" wrapText="1"/>
    </xf>
    <xf numFmtId="0" fontId="0" fillId="0" borderId="5" xfId="47" applyFont="1" applyFill="1" applyBorder="1" applyAlignment="1" applyProtection="1">
      <alignment horizontal="center" vertical="center" wrapText="1"/>
    </xf>
    <xf numFmtId="0" fontId="18" fillId="10" borderId="5" xfId="55" applyFont="1" applyFill="1" applyBorder="1" applyAlignment="1" applyProtection="1">
      <alignment horizontal="center" vertical="center" wrapText="1"/>
    </xf>
    <xf numFmtId="49" fontId="5" fillId="0" borderId="5" xfId="0" applyNumberFormat="1" applyFont="1" applyBorder="1" applyAlignment="1" applyProtection="1">
      <alignment horizontal="center" vertical="top" wrapText="1"/>
    </xf>
    <xf numFmtId="0" fontId="0" fillId="0" borderId="5" xfId="52" applyFont="1" applyFill="1" applyBorder="1" applyAlignment="1" applyProtection="1">
      <alignment horizontal="right" vertical="center" wrapText="1"/>
    </xf>
    <xf numFmtId="0" fontId="0" fillId="0" borderId="5" xfId="0" applyNumberFormat="1" applyBorder="1">
      <alignment vertical="top"/>
    </xf>
    <xf numFmtId="0" fontId="0" fillId="0" borderId="5" xfId="0" applyNumberFormat="1" applyBorder="1" applyAlignment="1">
      <alignment vertical="top" wrapText="1"/>
    </xf>
    <xf numFmtId="49" fontId="5" fillId="0" borderId="5" xfId="0" applyNumberFormat="1" applyFont="1" applyBorder="1" applyAlignment="1" applyProtection="1">
      <alignment horizontal="right" vertical="center"/>
    </xf>
    <xf numFmtId="0" fontId="54" fillId="0" borderId="0" xfId="55" applyFont="1" applyFill="1" applyAlignment="1" applyProtection="1">
      <alignment horizontal="right" vertical="top" wrapText="1"/>
    </xf>
    <xf numFmtId="0" fontId="74" fillId="0" borderId="0" xfId="55" applyFont="1" applyFill="1" applyBorder="1" applyAlignment="1" applyProtection="1">
      <alignment vertical="center" wrapText="1"/>
    </xf>
    <xf numFmtId="49" fontId="74" fillId="0" borderId="0" xfId="55" applyNumberFormat="1" applyFont="1" applyFill="1" applyBorder="1" applyAlignment="1" applyProtection="1">
      <alignment vertical="center" wrapText="1"/>
    </xf>
    <xf numFmtId="0" fontId="74" fillId="0" borderId="0" xfId="55" applyFont="1" applyFill="1" applyBorder="1" applyAlignment="1" applyProtection="1">
      <alignment horizontal="center" vertical="center" wrapText="1"/>
    </xf>
    <xf numFmtId="49" fontId="74" fillId="0" borderId="0" xfId="0" applyNumberFormat="1" applyFont="1" applyFill="1" applyBorder="1" applyAlignment="1" applyProtection="1">
      <alignment vertical="center"/>
    </xf>
    <xf numFmtId="49" fontId="74" fillId="0" borderId="0" xfId="0" applyFont="1" applyFill="1" applyBorder="1" applyProtection="1">
      <alignment vertical="top"/>
    </xf>
    <xf numFmtId="49" fontId="74" fillId="0" borderId="0" xfId="0" applyFont="1" applyFill="1" applyProtection="1">
      <alignment vertical="top"/>
    </xf>
    <xf numFmtId="49" fontId="74" fillId="0" borderId="0" xfId="0" applyNumberFormat="1" applyFont="1" applyFill="1" applyAlignment="1" applyProtection="1">
      <alignment vertical="center"/>
    </xf>
    <xf numFmtId="0" fontId="5" fillId="0" borderId="5" xfId="47" applyFont="1" applyFill="1" applyBorder="1" applyAlignment="1" applyProtection="1">
      <alignment vertical="center" wrapText="1"/>
    </xf>
    <xf numFmtId="0" fontId="102" fillId="0" borderId="0" xfId="0" applyNumberFormat="1" applyFont="1" applyAlignment="1">
      <alignment vertical="center"/>
    </xf>
    <xf numFmtId="49" fontId="56" fillId="0" borderId="0" xfId="54" applyNumberFormat="1" applyFont="1" applyFill="1" applyBorder="1" applyAlignment="1" applyProtection="1">
      <alignment horizontal="center" vertical="center" wrapText="1"/>
    </xf>
    <xf numFmtId="0" fontId="56" fillId="0" borderId="0" xfId="47" applyFont="1" applyFill="1" applyBorder="1" applyAlignment="1" applyProtection="1">
      <alignment vertical="center" wrapText="1"/>
    </xf>
    <xf numFmtId="49" fontId="56" fillId="0" borderId="0" xfId="54" applyNumberFormat="1" applyFont="1" applyFill="1" applyBorder="1" applyAlignment="1" applyProtection="1">
      <alignment vertical="center" wrapText="1"/>
    </xf>
    <xf numFmtId="0" fontId="56" fillId="0" borderId="0" xfId="47" applyNumberFormat="1" applyFont="1" applyFill="1" applyBorder="1" applyAlignment="1" applyProtection="1">
      <alignment vertical="center" wrapText="1"/>
    </xf>
    <xf numFmtId="49" fontId="103" fillId="0" borderId="0" xfId="54" applyNumberFormat="1" applyFont="1" applyFill="1" applyBorder="1" applyAlignment="1" applyProtection="1">
      <alignment vertical="center" wrapText="1"/>
    </xf>
    <xf numFmtId="49" fontId="5" fillId="9" borderId="5" xfId="55" applyNumberFormat="1" applyFont="1" applyFill="1" applyBorder="1" applyAlignment="1" applyProtection="1">
      <alignment horizontal="left" vertical="center" wrapText="1" indent="6"/>
      <protection locked="0"/>
    </xf>
    <xf numFmtId="0" fontId="56" fillId="0" borderId="0" xfId="47" applyFont="1" applyFill="1" applyBorder="1" applyAlignment="1" applyProtection="1">
      <alignment horizontal="right" vertical="center" wrapText="1"/>
    </xf>
    <xf numFmtId="49" fontId="56" fillId="0" borderId="32" xfId="54" applyNumberFormat="1" applyFont="1" applyFill="1" applyBorder="1" applyAlignment="1" applyProtection="1">
      <alignment horizontal="center" vertical="center" wrapText="1"/>
    </xf>
    <xf numFmtId="0" fontId="102" fillId="0" borderId="0" xfId="0" applyNumberFormat="1" applyFont="1" applyBorder="1" applyAlignment="1">
      <alignment vertical="center"/>
    </xf>
    <xf numFmtId="49" fontId="0" fillId="0" borderId="0" xfId="0">
      <alignment vertical="top"/>
    </xf>
    <xf numFmtId="0" fontId="5" fillId="0" borderId="0" xfId="55" applyFont="1" applyFill="1" applyAlignment="1" applyProtection="1">
      <alignment vertical="center" wrapText="1"/>
    </xf>
    <xf numFmtId="49" fontId="0" fillId="0" borderId="0" xfId="0" applyBorder="1">
      <alignment vertical="top"/>
    </xf>
    <xf numFmtId="0" fontId="7" fillId="7" borderId="0" xfId="55" applyFont="1" applyFill="1" applyBorder="1" applyAlignment="1" applyProtection="1">
      <alignment horizontal="center" vertical="center" wrapText="1"/>
    </xf>
    <xf numFmtId="49" fontId="32" fillId="0" borderId="0" xfId="0" applyFont="1" applyBorder="1">
      <alignment vertical="top"/>
    </xf>
    <xf numFmtId="0" fontId="5" fillId="0" borderId="0" xfId="55" applyFont="1" applyFill="1" applyBorder="1" applyAlignment="1" applyProtection="1">
      <alignment vertical="center" wrapText="1"/>
    </xf>
    <xf numFmtId="49" fontId="28" fillId="13" borderId="13" xfId="0" applyFont="1" applyFill="1" applyBorder="1" applyAlignment="1" applyProtection="1">
      <alignment horizontal="center" vertical="center"/>
    </xf>
    <xf numFmtId="49" fontId="28" fillId="13" borderId="15" xfId="0" applyFont="1" applyFill="1" applyBorder="1" applyAlignment="1" applyProtection="1">
      <alignment horizontal="left" vertical="center"/>
    </xf>
    <xf numFmtId="0" fontId="5" fillId="7" borderId="5" xfId="55" applyNumberFormat="1" applyFont="1" applyFill="1" applyBorder="1" applyAlignment="1" applyProtection="1">
      <alignment horizontal="left" vertical="center" wrapText="1" indent="1"/>
    </xf>
    <xf numFmtId="0" fontId="5" fillId="7" borderId="5" xfId="55" applyNumberFormat="1" applyFont="1" applyFill="1" applyBorder="1" applyAlignment="1" applyProtection="1">
      <alignment horizontal="left" vertical="center" wrapText="1" indent="2"/>
    </xf>
    <xf numFmtId="0" fontId="5" fillId="7" borderId="5" xfId="55" applyNumberFormat="1" applyFont="1" applyFill="1" applyBorder="1" applyAlignment="1" applyProtection="1">
      <alignment horizontal="left" vertical="center" wrapText="1" indent="3"/>
    </xf>
    <xf numFmtId="49" fontId="40" fillId="13" borderId="15" xfId="0" applyFont="1" applyFill="1" applyBorder="1" applyAlignment="1" applyProtection="1">
      <alignment horizontal="left" vertical="center" indent="2"/>
    </xf>
    <xf numFmtId="49" fontId="40" fillId="13" borderId="15" xfId="0" applyFont="1" applyFill="1" applyBorder="1" applyAlignment="1" applyProtection="1">
      <alignment horizontal="left" vertical="center" indent="4"/>
    </xf>
    <xf numFmtId="49" fontId="5" fillId="13" borderId="5" xfId="55" applyNumberFormat="1" applyFont="1" applyFill="1" applyBorder="1" applyAlignment="1" applyProtection="1">
      <alignment horizontal="left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 indent="4"/>
    </xf>
    <xf numFmtId="49" fontId="40" fillId="13" borderId="15" xfId="0" applyFont="1" applyFill="1" applyBorder="1" applyAlignment="1" applyProtection="1">
      <alignment horizontal="left" vertical="center" indent="5"/>
    </xf>
    <xf numFmtId="49" fontId="40" fillId="13" borderId="15" xfId="0" applyFont="1" applyFill="1" applyBorder="1" applyAlignment="1" applyProtection="1">
      <alignment horizontal="left" vertical="center" indent="6"/>
    </xf>
    <xf numFmtId="49" fontId="40" fillId="13" borderId="15" xfId="0" applyFont="1" applyFill="1" applyBorder="1" applyAlignment="1" applyProtection="1">
      <alignment horizontal="left" vertical="center" indent="1"/>
    </xf>
    <xf numFmtId="49" fontId="5" fillId="0" borderId="0" xfId="0" applyFont="1">
      <alignment vertical="top"/>
    </xf>
    <xf numFmtId="0" fontId="41" fillId="7" borderId="0" xfId="55" applyFont="1" applyFill="1" applyBorder="1" applyAlignment="1" applyProtection="1">
      <alignment horizontal="center" vertical="center" wrapText="1"/>
    </xf>
    <xf numFmtId="49" fontId="5" fillId="13" borderId="14" xfId="54" applyNumberFormat="1" applyFont="1" applyFill="1" applyBorder="1" applyAlignment="1" applyProtection="1">
      <alignment horizontal="center" vertical="center" wrapText="1"/>
    </xf>
    <xf numFmtId="4" fontId="5" fillId="0" borderId="5" xfId="30" applyNumberFormat="1" applyFont="1" applyFill="1" applyBorder="1" applyAlignment="1" applyProtection="1">
      <alignment horizontal="right" vertical="center" wrapText="1"/>
    </xf>
    <xf numFmtId="49" fontId="37" fillId="13" borderId="15" xfId="54" applyNumberFormat="1" applyFont="1" applyFill="1" applyBorder="1" applyAlignment="1" applyProtection="1">
      <alignment horizontal="center" vertical="center" wrapText="1"/>
    </xf>
    <xf numFmtId="49" fontId="5" fillId="13" borderId="15" xfId="54" applyNumberFormat="1" applyFont="1" applyFill="1" applyBorder="1" applyAlignment="1" applyProtection="1">
      <alignment horizontal="center" vertical="center" wrapText="1"/>
    </xf>
    <xf numFmtId="0" fontId="5" fillId="0" borderId="0" xfId="55" applyFont="1" applyFill="1" applyBorder="1" applyAlignment="1" applyProtection="1">
      <alignment horizontal="center" vertical="center" wrapText="1"/>
    </xf>
    <xf numFmtId="49" fontId="5" fillId="0" borderId="0" xfId="0" applyFont="1" applyBorder="1">
      <alignment vertical="top"/>
    </xf>
    <xf numFmtId="49" fontId="40" fillId="13" borderId="15" xfId="0" applyFont="1" applyFill="1" applyBorder="1" applyAlignment="1" applyProtection="1">
      <alignment horizontal="left" vertical="center"/>
    </xf>
    <xf numFmtId="0" fontId="5" fillId="0" borderId="5" xfId="55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>
      <alignment vertical="center"/>
    </xf>
    <xf numFmtId="49" fontId="0" fillId="13" borderId="15" xfId="54" applyNumberFormat="1" applyFont="1" applyFill="1" applyBorder="1" applyAlignment="1" applyProtection="1">
      <alignment horizontal="center" vertical="center" wrapText="1"/>
    </xf>
    <xf numFmtId="0" fontId="5" fillId="7" borderId="5" xfId="55" applyFont="1" applyFill="1" applyBorder="1" applyAlignment="1" applyProtection="1">
      <alignment vertical="center" wrapText="1"/>
    </xf>
    <xf numFmtId="0" fontId="5" fillId="0" borderId="5" xfId="54" applyNumberFormat="1" applyFont="1" applyFill="1" applyBorder="1" applyAlignment="1" applyProtection="1">
      <alignment vertical="center" wrapText="1"/>
    </xf>
    <xf numFmtId="0" fontId="5" fillId="0" borderId="5" xfId="55" applyNumberFormat="1" applyFont="1" applyFill="1" applyBorder="1" applyAlignment="1" applyProtection="1">
      <alignment vertical="center" wrapText="1"/>
    </xf>
    <xf numFmtId="0" fontId="5" fillId="0" borderId="0" xfId="54" applyNumberFormat="1" applyFont="1" applyFill="1" applyBorder="1" applyAlignment="1" applyProtection="1">
      <alignment vertical="center" wrapText="1"/>
    </xf>
    <xf numFmtId="0" fontId="5" fillId="0" borderId="0" xfId="55" applyNumberFormat="1" applyFont="1" applyFill="1" applyAlignment="1" applyProtection="1">
      <alignment vertical="center" wrapText="1"/>
    </xf>
    <xf numFmtId="0" fontId="5" fillId="0" borderId="5" xfId="30" applyNumberFormat="1" applyFont="1" applyFill="1" applyBorder="1" applyAlignment="1" applyProtection="1">
      <alignment horizontal="center" vertical="center" wrapText="1"/>
    </xf>
    <xf numFmtId="4" fontId="74" fillId="0" borderId="5" xfId="30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vertical="center" wrapText="1"/>
    </xf>
    <xf numFmtId="49" fontId="5" fillId="0" borderId="5" xfId="54" applyNumberFormat="1" applyFont="1" applyFill="1" applyBorder="1" applyAlignment="1" applyProtection="1">
      <alignment vertical="center" wrapText="1"/>
    </xf>
    <xf numFmtId="49" fontId="74" fillId="0" borderId="0" xfId="0" applyFont="1">
      <alignment vertical="top"/>
    </xf>
    <xf numFmtId="0" fontId="74" fillId="0" borderId="0" xfId="0" applyNumberFormat="1" applyFont="1" applyAlignment="1">
      <alignment vertical="center"/>
    </xf>
    <xf numFmtId="0" fontId="74" fillId="0" borderId="0" xfId="54" applyNumberFormat="1" applyFont="1" applyFill="1" applyBorder="1" applyAlignment="1" applyProtection="1">
      <alignment vertical="center" wrapText="1"/>
    </xf>
    <xf numFmtId="0" fontId="74" fillId="0" borderId="0" xfId="55" applyFont="1" applyFill="1" applyAlignment="1" applyProtection="1">
      <alignment vertical="center"/>
    </xf>
    <xf numFmtId="0" fontId="74" fillId="0" borderId="0" xfId="0" applyNumberFormat="1" applyFont="1" applyFill="1" applyBorder="1" applyAlignment="1">
      <alignment vertical="center"/>
    </xf>
    <xf numFmtId="49" fontId="5" fillId="2" borderId="5" xfId="55" applyNumberFormat="1" applyFont="1" applyFill="1" applyBorder="1" applyAlignment="1" applyProtection="1">
      <alignment horizontal="left" vertical="center" wrapText="1" indent="6"/>
      <protection locked="0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49" fontId="5" fillId="0" borderId="0" xfId="55" applyNumberFormat="1" applyFont="1" applyFill="1" applyBorder="1" applyAlignment="1" applyProtection="1">
      <alignment vertical="center" wrapText="1"/>
    </xf>
    <xf numFmtId="0" fontId="74" fillId="0" borderId="0" xfId="55" applyFont="1" applyFill="1" applyBorder="1" applyAlignment="1" applyProtection="1">
      <alignment vertical="center" wrapText="1"/>
    </xf>
    <xf numFmtId="49" fontId="74" fillId="0" borderId="0" xfId="55" applyNumberFormat="1" applyFont="1" applyFill="1" applyBorder="1" applyAlignment="1" applyProtection="1">
      <alignment vertical="center" wrapText="1"/>
    </xf>
    <xf numFmtId="0" fontId="74" fillId="0" borderId="0" xfId="55" applyFont="1" applyFill="1" applyBorder="1" applyAlignment="1" applyProtection="1">
      <alignment horizontal="center" vertical="center" wrapText="1"/>
    </xf>
    <xf numFmtId="49" fontId="74" fillId="0" borderId="0" xfId="0" applyNumberFormat="1" applyFont="1" applyFill="1" applyBorder="1" applyAlignment="1" applyProtection="1">
      <alignment vertical="center"/>
    </xf>
    <xf numFmtId="49" fontId="74" fillId="0" borderId="0" xfId="0" applyFont="1" applyFill="1" applyBorder="1" applyProtection="1">
      <alignment vertical="top"/>
    </xf>
    <xf numFmtId="49" fontId="74" fillId="0" borderId="0" xfId="0" applyFont="1" applyFill="1" applyProtection="1">
      <alignment vertical="top"/>
    </xf>
    <xf numFmtId="49" fontId="74" fillId="0" borderId="0" xfId="0" applyNumberFormat="1" applyFont="1" applyFill="1" applyAlignment="1" applyProtection="1">
      <alignment vertical="center"/>
    </xf>
    <xf numFmtId="49" fontId="74" fillId="0" borderId="0" xfId="0" applyFont="1" applyBorder="1">
      <alignment vertical="top"/>
    </xf>
    <xf numFmtId="49" fontId="74" fillId="0" borderId="0" xfId="0" applyNumberFormat="1" applyFont="1" applyBorder="1" applyAlignment="1">
      <alignment vertical="center"/>
    </xf>
    <xf numFmtId="0" fontId="33" fillId="0" borderId="0" xfId="55" applyFont="1" applyFill="1" applyBorder="1" applyAlignment="1" applyProtection="1">
      <alignment vertical="center" wrapText="1"/>
    </xf>
    <xf numFmtId="0" fontId="5" fillId="0" borderId="26" xfId="55" applyNumberFormat="1" applyFont="1" applyFill="1" applyBorder="1" applyAlignment="1" applyProtection="1">
      <alignment vertical="top" wrapText="1"/>
    </xf>
    <xf numFmtId="49" fontId="0" fillId="13" borderId="17" xfId="54" applyNumberFormat="1" applyFont="1" applyFill="1" applyBorder="1" applyAlignment="1" applyProtection="1">
      <alignment horizontal="center" vertical="center" wrapText="1"/>
    </xf>
    <xf numFmtId="49" fontId="28" fillId="13" borderId="17" xfId="0" applyFont="1" applyFill="1" applyBorder="1" applyAlignment="1" applyProtection="1">
      <alignment horizontal="left" vertical="center"/>
    </xf>
    <xf numFmtId="49" fontId="28" fillId="13" borderId="25" xfId="0" applyFont="1" applyFill="1" applyBorder="1" applyAlignment="1" applyProtection="1">
      <alignment horizontal="center" vertical="center"/>
    </xf>
    <xf numFmtId="49" fontId="37" fillId="13" borderId="17" xfId="54" applyNumberFormat="1" applyFont="1" applyFill="1" applyBorder="1" applyAlignment="1" applyProtection="1">
      <alignment horizontal="center" vertical="center" wrapText="1"/>
    </xf>
    <xf numFmtId="0" fontId="5" fillId="0" borderId="5" xfId="55" applyNumberFormat="1" applyFont="1" applyFill="1" applyBorder="1" applyAlignment="1" applyProtection="1">
      <alignment horizontal="left" vertical="center" wrapText="1" indent="6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49" fontId="29" fillId="7" borderId="23" xfId="33" applyNumberFormat="1" applyFont="1" applyFill="1" applyBorder="1" applyAlignment="1" applyProtection="1">
      <alignment horizontal="center" vertical="center" wrapText="1"/>
    </xf>
    <xf numFmtId="0" fontId="29" fillId="7" borderId="23" xfId="33" applyNumberFormat="1" applyFont="1" applyFill="1" applyBorder="1" applyAlignment="1" applyProtection="1">
      <alignment horizontal="center" vertical="center" wrapText="1"/>
    </xf>
    <xf numFmtId="0" fontId="74" fillId="7" borderId="23" xfId="33" applyNumberFormat="1" applyFont="1" applyFill="1" applyBorder="1" applyAlignment="1" applyProtection="1">
      <alignment horizontal="center" vertical="center" wrapText="1"/>
    </xf>
    <xf numFmtId="0" fontId="5" fillId="0" borderId="5" xfId="55" applyFont="1" applyFill="1" applyBorder="1" applyAlignment="1" applyProtection="1">
      <alignment horizontal="center" vertical="center" wrapText="1"/>
    </xf>
    <xf numFmtId="0" fontId="5" fillId="0" borderId="5" xfId="45" applyFont="1" applyFill="1" applyBorder="1" applyAlignment="1" applyProtection="1">
      <alignment horizontal="center" vertical="center" wrapText="1"/>
    </xf>
    <xf numFmtId="0" fontId="29" fillId="7" borderId="23" xfId="33" applyNumberFormat="1" applyFont="1" applyFill="1" applyBorder="1" applyAlignment="1" applyProtection="1">
      <alignment horizontal="center" vertical="center" wrapText="1"/>
    </xf>
    <xf numFmtId="49" fontId="5" fillId="11" borderId="5" xfId="54" applyNumberFormat="1" applyFont="1" applyFill="1" applyBorder="1" applyAlignment="1" applyProtection="1">
      <alignment horizontal="center" vertical="center" wrapText="1"/>
    </xf>
    <xf numFmtId="49" fontId="0" fillId="0" borderId="0" xfId="0">
      <alignment vertical="top"/>
    </xf>
    <xf numFmtId="0" fontId="5" fillId="0" borderId="0" xfId="55" applyFont="1" applyFill="1" applyAlignment="1" applyProtection="1">
      <alignment vertical="center" wrapText="1"/>
    </xf>
    <xf numFmtId="49" fontId="0" fillId="11" borderId="5" xfId="54" applyNumberFormat="1" applyFont="1" applyFill="1" applyBorder="1" applyAlignment="1" applyProtection="1">
      <alignment horizontal="center" vertical="center" wrapText="1"/>
      <protection locked="0"/>
    </xf>
    <xf numFmtId="49" fontId="32" fillId="0" borderId="0" xfId="0" applyFont="1" applyBorder="1">
      <alignment vertical="top"/>
    </xf>
    <xf numFmtId="0" fontId="5" fillId="0" borderId="0" xfId="55" applyFont="1" applyFill="1" applyBorder="1" applyAlignment="1" applyProtection="1">
      <alignment vertical="center" wrapText="1"/>
    </xf>
    <xf numFmtId="49" fontId="28" fillId="13" borderId="13" xfId="0" applyFont="1" applyFill="1" applyBorder="1" applyAlignment="1" applyProtection="1">
      <alignment horizontal="center" vertical="center"/>
    </xf>
    <xf numFmtId="49" fontId="28" fillId="13" borderId="15" xfId="0" applyFont="1" applyFill="1" applyBorder="1" applyAlignment="1" applyProtection="1">
      <alignment horizontal="left" vertical="center"/>
    </xf>
    <xf numFmtId="0" fontId="5" fillId="7" borderId="5" xfId="55" applyNumberFormat="1" applyFont="1" applyFill="1" applyBorder="1" applyAlignment="1" applyProtection="1">
      <alignment horizontal="left" vertical="center" wrapText="1" indent="1"/>
    </xf>
    <xf numFmtId="0" fontId="5" fillId="7" borderId="5" xfId="55" applyNumberFormat="1" applyFont="1" applyFill="1" applyBorder="1" applyAlignment="1" applyProtection="1">
      <alignment horizontal="left" vertical="center" wrapText="1" indent="2"/>
    </xf>
    <xf numFmtId="0" fontId="5" fillId="7" borderId="5" xfId="55" applyNumberFormat="1" applyFont="1" applyFill="1" applyBorder="1" applyAlignment="1" applyProtection="1">
      <alignment horizontal="left" vertical="center" wrapText="1" indent="3"/>
    </xf>
    <xf numFmtId="49" fontId="40" fillId="13" borderId="15" xfId="0" applyFont="1" applyFill="1" applyBorder="1" applyAlignment="1" applyProtection="1">
      <alignment horizontal="left" vertical="center" indent="2"/>
    </xf>
    <xf numFmtId="49" fontId="40" fillId="13" borderId="15" xfId="0" applyFont="1" applyFill="1" applyBorder="1" applyAlignment="1" applyProtection="1">
      <alignment horizontal="left" vertical="center" indent="3"/>
    </xf>
    <xf numFmtId="49" fontId="40" fillId="13" borderId="15" xfId="0" applyFont="1" applyFill="1" applyBorder="1" applyAlignment="1" applyProtection="1">
      <alignment horizontal="left" vertical="center" indent="4"/>
    </xf>
    <xf numFmtId="49" fontId="5" fillId="13" borderId="5" xfId="55" applyNumberFormat="1" applyFont="1" applyFill="1" applyBorder="1" applyAlignment="1" applyProtection="1">
      <alignment horizontal="left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 indent="4"/>
    </xf>
    <xf numFmtId="49" fontId="40" fillId="13" borderId="15" xfId="0" applyFont="1" applyFill="1" applyBorder="1" applyAlignment="1" applyProtection="1">
      <alignment horizontal="left" vertical="center" indent="5"/>
    </xf>
    <xf numFmtId="49" fontId="40" fillId="13" borderId="15" xfId="0" applyFont="1" applyFill="1" applyBorder="1" applyAlignment="1" applyProtection="1">
      <alignment horizontal="left" vertical="center" indent="6"/>
    </xf>
    <xf numFmtId="49" fontId="40" fillId="13" borderId="15" xfId="0" applyFont="1" applyFill="1" applyBorder="1" applyAlignment="1" applyProtection="1">
      <alignment horizontal="left" vertical="center" indent="1"/>
    </xf>
    <xf numFmtId="49" fontId="5" fillId="0" borderId="0" xfId="0" applyFont="1">
      <alignment vertical="top"/>
    </xf>
    <xf numFmtId="0" fontId="41" fillId="7" borderId="0" xfId="55" applyFont="1" applyFill="1" applyBorder="1" applyAlignment="1" applyProtection="1">
      <alignment horizontal="center" vertical="center" wrapText="1"/>
    </xf>
    <xf numFmtId="49" fontId="5" fillId="13" borderId="14" xfId="54" applyNumberFormat="1" applyFont="1" applyFill="1" applyBorder="1" applyAlignment="1" applyProtection="1">
      <alignment horizontal="center" vertical="center" wrapText="1"/>
    </xf>
    <xf numFmtId="4" fontId="5" fillId="0" borderId="5" xfId="30" applyNumberFormat="1" applyFont="1" applyFill="1" applyBorder="1" applyAlignment="1" applyProtection="1">
      <alignment horizontal="right" vertical="center" wrapText="1"/>
    </xf>
    <xf numFmtId="49" fontId="37" fillId="13" borderId="15" xfId="54" applyNumberFormat="1" applyFont="1" applyFill="1" applyBorder="1" applyAlignment="1" applyProtection="1">
      <alignment horizontal="center" vertical="center" wrapText="1"/>
    </xf>
    <xf numFmtId="49" fontId="5" fillId="13" borderId="15" xfId="54" applyNumberFormat="1" applyFont="1" applyFill="1" applyBorder="1" applyAlignment="1" applyProtection="1">
      <alignment horizontal="center" vertical="center" wrapText="1"/>
    </xf>
    <xf numFmtId="0" fontId="5" fillId="0" borderId="0" xfId="55" applyFont="1" applyFill="1" applyBorder="1" applyAlignment="1" applyProtection="1">
      <alignment horizontal="center" vertical="center" wrapText="1"/>
    </xf>
    <xf numFmtId="49" fontId="5" fillId="0" borderId="0" xfId="0" applyFont="1" applyBorder="1">
      <alignment vertical="top"/>
    </xf>
    <xf numFmtId="49" fontId="28" fillId="13" borderId="17" xfId="0" applyFont="1" applyFill="1" applyBorder="1" applyAlignment="1" applyProtection="1">
      <alignment horizontal="left" vertical="center"/>
    </xf>
    <xf numFmtId="49" fontId="0" fillId="13" borderId="15" xfId="54" applyNumberFormat="1" applyFont="1" applyFill="1" applyBorder="1" applyAlignment="1" applyProtection="1">
      <alignment horizontal="center" vertical="center" wrapText="1"/>
    </xf>
    <xf numFmtId="0" fontId="74" fillId="7" borderId="0" xfId="33" applyNumberFormat="1" applyFont="1" applyFill="1" applyBorder="1" applyAlignment="1" applyProtection="1">
      <alignment horizontal="center" vertical="center" wrapText="1"/>
    </xf>
    <xf numFmtId="0" fontId="5" fillId="7" borderId="5" xfId="55" applyFont="1" applyFill="1" applyBorder="1" applyAlignment="1" applyProtection="1">
      <alignment vertical="center" wrapText="1"/>
    </xf>
    <xf numFmtId="0" fontId="5" fillId="0" borderId="5" xfId="54" applyNumberFormat="1" applyFont="1" applyFill="1" applyBorder="1" applyAlignment="1" applyProtection="1">
      <alignment vertical="center" wrapText="1"/>
    </xf>
    <xf numFmtId="0" fontId="5" fillId="0" borderId="5" xfId="55" applyNumberFormat="1" applyFont="1" applyFill="1" applyBorder="1" applyAlignment="1" applyProtection="1">
      <alignment vertical="center" wrapText="1"/>
    </xf>
    <xf numFmtId="0" fontId="5" fillId="0" borderId="5" xfId="30" applyNumberFormat="1" applyFont="1" applyFill="1" applyBorder="1" applyAlignment="1" applyProtection="1">
      <alignment horizontal="center" vertical="center" wrapText="1"/>
    </xf>
    <xf numFmtId="4" fontId="74" fillId="0" borderId="5" xfId="30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vertical="center" wrapText="1"/>
    </xf>
    <xf numFmtId="49" fontId="5" fillId="0" borderId="5" xfId="54" applyNumberFormat="1" applyFont="1" applyFill="1" applyBorder="1" applyAlignment="1" applyProtection="1">
      <alignment vertical="center" wrapText="1"/>
    </xf>
    <xf numFmtId="49" fontId="74" fillId="0" borderId="0" xfId="0" applyFont="1">
      <alignment vertical="top"/>
    </xf>
    <xf numFmtId="0" fontId="74" fillId="0" borderId="0" xfId="55" applyFont="1" applyFill="1" applyAlignment="1" applyProtection="1">
      <alignment vertical="center"/>
    </xf>
    <xf numFmtId="49" fontId="5" fillId="0" borderId="0" xfId="55" applyNumberFormat="1" applyFont="1" applyFill="1" applyBorder="1" applyAlignment="1" applyProtection="1">
      <alignment vertical="center" wrapText="1"/>
    </xf>
    <xf numFmtId="0" fontId="74" fillId="0" borderId="0" xfId="55" applyFont="1" applyFill="1" applyBorder="1" applyAlignment="1" applyProtection="1">
      <alignment vertical="center" wrapText="1"/>
    </xf>
    <xf numFmtId="49" fontId="74" fillId="0" borderId="0" xfId="55" applyNumberFormat="1" applyFont="1" applyFill="1" applyBorder="1" applyAlignment="1" applyProtection="1">
      <alignment vertical="center" wrapText="1"/>
    </xf>
    <xf numFmtId="0" fontId="74" fillId="0" borderId="0" xfId="55" applyFont="1" applyFill="1" applyBorder="1" applyAlignment="1" applyProtection="1">
      <alignment horizontal="center" vertical="center" wrapText="1"/>
    </xf>
    <xf numFmtId="49" fontId="74" fillId="0" borderId="0" xfId="0" applyNumberFormat="1" applyFont="1" applyFill="1" applyBorder="1" applyAlignment="1" applyProtection="1">
      <alignment vertical="center"/>
    </xf>
    <xf numFmtId="49" fontId="74" fillId="0" borderId="0" xfId="0" applyFont="1" applyFill="1" applyBorder="1" applyProtection="1">
      <alignment vertical="top"/>
    </xf>
    <xf numFmtId="49" fontId="74" fillId="0" borderId="0" xfId="0" applyFont="1" applyFill="1" applyProtection="1">
      <alignment vertical="top"/>
    </xf>
    <xf numFmtId="49" fontId="74" fillId="0" borderId="0" xfId="0" applyNumberFormat="1" applyFont="1" applyFill="1" applyAlignment="1" applyProtection="1">
      <alignment vertical="center"/>
    </xf>
    <xf numFmtId="49" fontId="74" fillId="0" borderId="0" xfId="0" applyFont="1" applyBorder="1">
      <alignment vertical="top"/>
    </xf>
    <xf numFmtId="49" fontId="74" fillId="0" borderId="0" xfId="0" applyNumberFormat="1" applyFont="1" applyBorder="1" applyAlignment="1">
      <alignment vertical="center"/>
    </xf>
    <xf numFmtId="0" fontId="33" fillId="0" borderId="0" xfId="55" applyFont="1" applyFill="1" applyBorder="1" applyAlignment="1" applyProtection="1">
      <alignment vertical="center" wrapText="1"/>
    </xf>
    <xf numFmtId="0" fontId="74" fillId="0" borderId="5" xfId="55" applyFont="1" applyFill="1" applyBorder="1" applyAlignment="1" applyProtection="1">
      <alignment vertical="center" wrapText="1"/>
    </xf>
    <xf numFmtId="0" fontId="5" fillId="7" borderId="13" xfId="55" applyNumberFormat="1" applyFont="1" applyFill="1" applyBorder="1" applyAlignment="1" applyProtection="1">
      <alignment horizontal="left" vertical="center" wrapText="1"/>
    </xf>
    <xf numFmtId="0" fontId="5" fillId="0" borderId="26" xfId="55" applyNumberFormat="1" applyFont="1" applyFill="1" applyBorder="1" applyAlignment="1" applyProtection="1">
      <alignment horizontal="left" vertical="center" wrapText="1" indent="6"/>
    </xf>
    <xf numFmtId="49" fontId="5" fillId="0" borderId="14" xfId="55" applyNumberFormat="1" applyFont="1" applyFill="1" applyBorder="1" applyAlignment="1" applyProtection="1">
      <alignment horizontal="left" vertical="center" wrapText="1" indent="7"/>
    </xf>
    <xf numFmtId="49" fontId="40" fillId="13" borderId="23" xfId="0" applyFont="1" applyFill="1" applyBorder="1" applyAlignment="1" applyProtection="1">
      <alignment horizontal="left" vertical="center"/>
    </xf>
    <xf numFmtId="49" fontId="5" fillId="2" borderId="5" xfId="55" applyNumberFormat="1" applyFont="1" applyFill="1" applyBorder="1" applyAlignment="1" applyProtection="1">
      <alignment horizontal="left" vertical="center" wrapText="1" indent="5"/>
      <protection locked="0"/>
    </xf>
    <xf numFmtId="49" fontId="5" fillId="2" borderId="16" xfId="55" applyNumberFormat="1" applyFont="1" applyFill="1" applyBorder="1" applyAlignment="1" applyProtection="1">
      <alignment horizontal="left" vertical="center" wrapText="1" indent="5"/>
      <protection locked="0"/>
    </xf>
    <xf numFmtId="49" fontId="57" fillId="0" borderId="23" xfId="53" applyNumberFormat="1" applyFont="1" applyFill="1" applyBorder="1" applyAlignment="1" applyProtection="1">
      <alignment horizontal="left" vertical="center" wrapText="1" indent="1"/>
    </xf>
    <xf numFmtId="0" fontId="60" fillId="0" borderId="23" xfId="53" applyFont="1" applyFill="1" applyBorder="1" applyAlignment="1" applyProtection="1">
      <alignment horizontal="right" vertical="center" wrapText="1" indent="1"/>
    </xf>
    <xf numFmtId="0" fontId="60" fillId="0" borderId="0" xfId="53" applyFont="1" applyFill="1" applyBorder="1" applyAlignment="1" applyProtection="1">
      <alignment horizontal="right" vertical="center" wrapText="1" indent="1"/>
    </xf>
    <xf numFmtId="0" fontId="60" fillId="0" borderId="17" xfId="0" applyNumberFormat="1" applyFont="1" applyFill="1" applyBorder="1" applyAlignment="1" applyProtection="1">
      <alignment vertical="center"/>
    </xf>
    <xf numFmtId="0" fontId="60" fillId="0" borderId="17" xfId="53" applyFont="1" applyFill="1" applyBorder="1" applyAlignment="1" applyProtection="1">
      <alignment horizontal="right" vertical="center" wrapText="1" indent="1"/>
    </xf>
    <xf numFmtId="49" fontId="57" fillId="0" borderId="0" xfId="54" applyNumberFormat="1" applyFont="1" applyFill="1" applyBorder="1" applyAlignment="1" applyProtection="1">
      <alignment horizontal="left" vertical="center" wrapText="1" indent="1"/>
    </xf>
    <xf numFmtId="0" fontId="0" fillId="7" borderId="0" xfId="53" applyFont="1" applyFill="1" applyBorder="1" applyAlignment="1" applyProtection="1">
      <alignment horizontal="right" vertical="center" wrapText="1" indent="1"/>
    </xf>
    <xf numFmtId="0" fontId="57" fillId="0" borderId="0" xfId="53" applyFont="1" applyFill="1" applyAlignment="1" applyProtection="1">
      <alignment horizontal="left" vertical="center" wrapText="1"/>
    </xf>
    <xf numFmtId="0" fontId="58" fillId="0" borderId="0" xfId="53" applyFont="1" applyFill="1" applyAlignment="1" applyProtection="1">
      <alignment horizontal="left" vertical="center" wrapText="1"/>
    </xf>
    <xf numFmtId="0" fontId="59" fillId="0" borderId="0" xfId="53" applyFont="1" applyAlignment="1" applyProtection="1">
      <alignment vertical="center" wrapText="1"/>
    </xf>
    <xf numFmtId="0" fontId="57" fillId="7" borderId="0" xfId="53" applyFont="1" applyFill="1" applyBorder="1" applyAlignment="1" applyProtection="1">
      <alignment vertical="center" wrapText="1"/>
    </xf>
    <xf numFmtId="0" fontId="60" fillId="7" borderId="0" xfId="53" applyFont="1" applyFill="1" applyBorder="1" applyAlignment="1" applyProtection="1">
      <alignment horizontal="right" vertical="center" wrapText="1" indent="1"/>
    </xf>
    <xf numFmtId="0" fontId="57" fillId="0" borderId="0" xfId="53" applyFont="1" applyAlignment="1" applyProtection="1">
      <alignment vertical="center" wrapText="1"/>
    </xf>
    <xf numFmtId="0" fontId="58" fillId="0" borderId="0" xfId="53" applyFont="1" applyAlignment="1" applyProtection="1">
      <alignment horizontal="center" vertical="center" wrapText="1"/>
    </xf>
    <xf numFmtId="49" fontId="0" fillId="0" borderId="0" xfId="0">
      <alignment vertical="top"/>
    </xf>
    <xf numFmtId="49" fontId="0" fillId="0" borderId="0" xfId="0" applyProtection="1">
      <alignment vertical="top"/>
    </xf>
    <xf numFmtId="0" fontId="5" fillId="0" borderId="0" xfId="55" applyFont="1" applyFill="1" applyAlignment="1" applyProtection="1">
      <alignment vertical="center" wrapText="1"/>
    </xf>
    <xf numFmtId="0" fontId="5" fillId="7" borderId="0" xfId="55" applyFont="1" applyFill="1" applyBorder="1" applyAlignment="1" applyProtection="1">
      <alignment vertical="center" wrapText="1"/>
    </xf>
    <xf numFmtId="0" fontId="5" fillId="7" borderId="0" xfId="55" applyFont="1" applyFill="1" applyBorder="1" applyAlignment="1" applyProtection="1">
      <alignment horizontal="right" vertical="center" wrapText="1"/>
    </xf>
    <xf numFmtId="49" fontId="29" fillId="7" borderId="0" xfId="33" applyNumberFormat="1" applyFont="1" applyFill="1" applyBorder="1" applyAlignment="1" applyProtection="1">
      <alignment horizontal="center" vertical="center" wrapText="1"/>
    </xf>
    <xf numFmtId="0" fontId="33" fillId="7" borderId="0" xfId="55" applyFont="1" applyFill="1" applyBorder="1" applyAlignment="1" applyProtection="1">
      <alignment horizontal="center" vertical="center" wrapText="1"/>
    </xf>
    <xf numFmtId="0" fontId="0" fillId="7" borderId="0" xfId="53" applyFont="1" applyFill="1" applyBorder="1" applyAlignment="1" applyProtection="1">
      <alignment horizontal="right" vertical="center" wrapText="1" indent="1"/>
    </xf>
    <xf numFmtId="0" fontId="7" fillId="7" borderId="0" xfId="55" applyFont="1" applyFill="1" applyBorder="1" applyAlignment="1" applyProtection="1">
      <alignment horizontal="center" vertical="center" wrapText="1"/>
    </xf>
    <xf numFmtId="0" fontId="5" fillId="7" borderId="0" xfId="55" applyFont="1" applyFill="1" applyBorder="1" applyAlignment="1" applyProtection="1">
      <alignment horizontal="center" vertical="center" wrapText="1"/>
    </xf>
    <xf numFmtId="0" fontId="32" fillId="7" borderId="0" xfId="55" applyFont="1" applyFill="1" applyBorder="1" applyAlignment="1" applyProtection="1">
      <alignment vertical="center" wrapText="1"/>
    </xf>
    <xf numFmtId="0" fontId="32" fillId="0" borderId="0" xfId="55" applyFont="1" applyFill="1" applyAlignment="1" applyProtection="1">
      <alignment vertical="center" wrapText="1"/>
    </xf>
    <xf numFmtId="49" fontId="5" fillId="0" borderId="0" xfId="55" applyNumberFormat="1" applyFont="1" applyFill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5" fillId="7" borderId="5" xfId="55" applyFont="1" applyFill="1" applyBorder="1" applyAlignment="1" applyProtection="1">
      <alignment horizontal="center" vertical="center" wrapText="1"/>
    </xf>
    <xf numFmtId="0" fontId="0" fillId="0" borderId="5" xfId="33" applyFont="1" applyFill="1" applyBorder="1" applyAlignment="1" applyProtection="1">
      <alignment horizontal="center" vertical="center" wrapText="1"/>
    </xf>
    <xf numFmtId="0" fontId="5" fillId="13" borderId="13" xfId="55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horizontal="left" vertical="center" indent="2"/>
    </xf>
    <xf numFmtId="49" fontId="40" fillId="13" borderId="15" xfId="0" applyFont="1" applyFill="1" applyBorder="1" applyAlignment="1" applyProtection="1">
      <alignment horizontal="left" vertical="center" indent="1"/>
    </xf>
    <xf numFmtId="0" fontId="5" fillId="0" borderId="5" xfId="55" applyFont="1" applyFill="1" applyBorder="1" applyAlignment="1" applyProtection="1">
      <alignment vertical="center" wrapText="1"/>
    </xf>
    <xf numFmtId="49" fontId="5" fillId="0" borderId="0" xfId="35">
      <alignment vertical="top"/>
    </xf>
    <xf numFmtId="0" fontId="72" fillId="0" borderId="0" xfId="55" applyFont="1" applyFill="1" applyAlignment="1" applyProtection="1">
      <alignment vertical="center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>
      <alignment vertical="center"/>
    </xf>
    <xf numFmtId="0" fontId="5" fillId="0" borderId="5" xfId="55" applyNumberFormat="1" applyFont="1" applyFill="1" applyBorder="1" applyAlignment="1" applyProtection="1">
      <alignment vertical="center" wrapText="1"/>
    </xf>
    <xf numFmtId="0" fontId="5" fillId="0" borderId="0" xfId="54" applyNumberFormat="1" applyFont="1" applyFill="1" applyBorder="1" applyAlignment="1" applyProtection="1">
      <alignment vertical="center" wrapText="1"/>
    </xf>
    <xf numFmtId="0" fontId="74" fillId="0" borderId="0" xfId="55" applyFont="1" applyFill="1" applyAlignment="1" applyProtection="1">
      <alignment vertical="center" wrapText="1"/>
    </xf>
    <xf numFmtId="0" fontId="74" fillId="0" borderId="0" xfId="55" applyFont="1" applyFill="1" applyAlignment="1" applyProtection="1">
      <alignment vertical="center"/>
    </xf>
    <xf numFmtId="0" fontId="74" fillId="0" borderId="0" xfId="0" applyNumberFormat="1" applyFont="1" applyFill="1" applyBorder="1" applyAlignment="1">
      <alignment vertical="center"/>
    </xf>
    <xf numFmtId="49" fontId="74" fillId="0" borderId="0" xfId="55" applyNumberFormat="1" applyFont="1" applyFill="1" applyAlignment="1" applyProtection="1">
      <alignment vertical="center" wrapText="1"/>
    </xf>
    <xf numFmtId="49" fontId="5" fillId="0" borderId="0" xfId="55" applyNumberFormat="1" applyFont="1" applyFill="1" applyBorder="1" applyAlignment="1" applyProtection="1">
      <alignment vertical="center" wrapText="1"/>
    </xf>
    <xf numFmtId="49" fontId="5" fillId="0" borderId="0" xfId="35" applyNumberFormat="1" applyFont="1">
      <alignment vertical="top"/>
    </xf>
    <xf numFmtId="0" fontId="5" fillId="7" borderId="0" xfId="55" applyFont="1" applyFill="1" applyBorder="1" applyAlignment="1" applyProtection="1">
      <alignment horizontal="right" vertical="center"/>
    </xf>
    <xf numFmtId="49" fontId="74" fillId="0" borderId="0" xfId="35" applyFont="1" applyAlignment="1">
      <alignment vertical="top"/>
    </xf>
    <xf numFmtId="0" fontId="0" fillId="0" borderId="5" xfId="55" applyFont="1" applyFill="1" applyBorder="1" applyAlignment="1" applyProtection="1">
      <alignment horizontal="center" vertical="center" wrapText="1"/>
    </xf>
    <xf numFmtId="49" fontId="40" fillId="13" borderId="15" xfId="35" applyFont="1" applyFill="1" applyBorder="1" applyAlignment="1" applyProtection="1">
      <alignment horizontal="left" vertical="center" indent="3"/>
    </xf>
    <xf numFmtId="49" fontId="43" fillId="13" borderId="14" xfId="35" applyFont="1" applyFill="1" applyBorder="1" applyAlignment="1" applyProtection="1">
      <alignment horizontal="center" vertical="top"/>
    </xf>
    <xf numFmtId="0" fontId="53" fillId="0" borderId="0" xfId="55" applyFont="1" applyFill="1" applyAlignment="1" applyProtection="1">
      <alignment horizontal="right" vertical="top" wrapText="1"/>
    </xf>
    <xf numFmtId="49" fontId="40" fillId="13" borderId="15" xfId="35" applyFont="1" applyFill="1" applyBorder="1" applyAlignment="1" applyProtection="1">
      <alignment horizontal="left" vertical="center" indent="2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0" fontId="5" fillId="0" borderId="5" xfId="54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80" fillId="7" borderId="0" xfId="33" applyNumberFormat="1" applyFont="1" applyFill="1" applyBorder="1" applyAlignment="1" applyProtection="1">
      <alignment horizontal="center" vertical="center" wrapText="1"/>
    </xf>
    <xf numFmtId="0" fontId="80" fillId="0" borderId="0" xfId="0" applyNumberFormat="1" applyFont="1" applyFill="1" applyBorder="1" applyAlignment="1">
      <alignment horizontal="center" vertical="center"/>
    </xf>
    <xf numFmtId="0" fontId="80" fillId="0" borderId="0" xfId="47" applyNumberFormat="1" applyFont="1" applyFill="1" applyBorder="1" applyAlignment="1" applyProtection="1">
      <alignment horizontal="center" vertical="center" wrapText="1"/>
    </xf>
    <xf numFmtId="0" fontId="80" fillId="0" borderId="0" xfId="54" applyNumberFormat="1" applyFont="1" applyFill="1" applyBorder="1" applyAlignment="1" applyProtection="1">
      <alignment horizontal="center" vertical="center" wrapText="1"/>
    </xf>
    <xf numFmtId="0" fontId="5" fillId="0" borderId="5" xfId="47" applyFont="1" applyFill="1" applyBorder="1" applyAlignment="1" applyProtection="1">
      <alignment horizontal="left" vertical="center" wrapText="1" indent="2"/>
    </xf>
    <xf numFmtId="49" fontId="5" fillId="0" borderId="0" xfId="55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74" fillId="0" borderId="0" xfId="0" applyNumberFormat="1" applyFont="1" applyFill="1" applyBorder="1" applyAlignment="1" applyProtection="1">
      <alignment vertical="center"/>
    </xf>
    <xf numFmtId="0" fontId="81" fillId="0" borderId="0" xfId="0" applyNumberFormat="1" applyFont="1" applyFill="1" applyBorder="1" applyAlignment="1">
      <alignment vertical="center"/>
    </xf>
    <xf numFmtId="0" fontId="5" fillId="0" borderId="5" xfId="55" applyNumberFormat="1" applyFont="1" applyFill="1" applyBorder="1" applyAlignment="1" applyProtection="1">
      <alignment horizontal="center" vertical="center" wrapText="1"/>
    </xf>
    <xf numFmtId="0" fontId="17" fillId="0" borderId="0" xfId="56" applyFont="1" applyBorder="1" applyAlignment="1">
      <alignment vertical="center" wrapText="1"/>
    </xf>
    <xf numFmtId="0" fontId="5" fillId="0" borderId="5" xfId="47" applyNumberFormat="1" applyFont="1" applyFill="1" applyBorder="1" applyAlignment="1" applyProtection="1">
      <alignment horizontal="center" vertical="center" wrapText="1"/>
    </xf>
    <xf numFmtId="0" fontId="5" fillId="0" borderId="5" xfId="47" applyFont="1" applyFill="1" applyBorder="1" applyAlignment="1" applyProtection="1">
      <alignment horizontal="left" vertical="center" wrapText="1" indent="3"/>
    </xf>
    <xf numFmtId="0" fontId="74" fillId="0" borderId="0" xfId="0" applyNumberFormat="1" applyFont="1" applyFill="1" applyBorder="1" applyAlignment="1">
      <alignment horizontal="center" vertical="center"/>
    </xf>
    <xf numFmtId="0" fontId="5" fillId="0" borderId="0" xfId="55" applyFont="1" applyFill="1" applyAlignment="1" applyProtection="1">
      <alignment horizontal="left" vertical="center" wrapText="1" indent="1"/>
    </xf>
    <xf numFmtId="0" fontId="5" fillId="0" borderId="0" xfId="55" applyFont="1" applyFill="1" applyAlignment="1" applyProtection="1">
      <alignment horizontal="left" vertical="center" wrapText="1" indent="2"/>
    </xf>
    <xf numFmtId="0" fontId="5" fillId="0" borderId="5" xfId="55" applyNumberFormat="1" applyFont="1" applyFill="1" applyBorder="1" applyAlignment="1" applyProtection="1">
      <alignment vertical="top" wrapText="1"/>
    </xf>
    <xf numFmtId="0" fontId="5" fillId="0" borderId="5" xfId="47" applyFont="1" applyFill="1" applyBorder="1" applyAlignment="1" applyProtection="1">
      <alignment horizontal="left" vertical="center" wrapText="1" indent="1"/>
    </xf>
    <xf numFmtId="0" fontId="5" fillId="0" borderId="0" xfId="47" applyFont="1" applyFill="1" applyBorder="1" applyAlignment="1" applyProtection="1">
      <alignment horizontal="left" vertical="center" wrapText="1" indent="2"/>
    </xf>
    <xf numFmtId="0" fontId="5" fillId="0" borderId="0" xfId="54" applyNumberFormat="1" applyFont="1" applyFill="1" applyBorder="1" applyAlignment="1" applyProtection="1">
      <alignment horizontal="left" vertical="center" wrapText="1"/>
    </xf>
    <xf numFmtId="0" fontId="5" fillId="0" borderId="5" xfId="47" applyFont="1" applyFill="1" applyBorder="1" applyAlignment="1" applyProtection="1">
      <alignment horizontal="left" vertical="center" wrapText="1" indent="4"/>
    </xf>
    <xf numFmtId="0" fontId="66" fillId="0" borderId="0" xfId="55" applyFont="1" applyFill="1" applyAlignment="1" applyProtection="1">
      <alignment vertical="center" wrapText="1"/>
    </xf>
    <xf numFmtId="0" fontId="66" fillId="0" borderId="0" xfId="56" applyFont="1" applyBorder="1" applyAlignment="1">
      <alignment vertical="center" wrapText="1"/>
    </xf>
    <xf numFmtId="0" fontId="0" fillId="0" borderId="5" xfId="55" applyFont="1" applyFill="1" applyBorder="1" applyAlignment="1" applyProtection="1">
      <alignment horizontal="left" vertical="center" wrapText="1"/>
    </xf>
    <xf numFmtId="0" fontId="5" fillId="0" borderId="26" xfId="55" applyNumberFormat="1" applyFont="1" applyFill="1" applyBorder="1" applyAlignment="1" applyProtection="1">
      <alignment horizontal="left" vertical="center" wrapText="1"/>
    </xf>
    <xf numFmtId="49" fontId="40" fillId="13" borderId="15" xfId="35" applyFont="1" applyFill="1" applyBorder="1" applyAlignment="1" applyProtection="1">
      <alignment horizontal="left" vertical="center"/>
    </xf>
    <xf numFmtId="49" fontId="0" fillId="7" borderId="13" xfId="55" applyNumberFormat="1" applyFont="1" applyFill="1" applyBorder="1" applyAlignment="1" applyProtection="1">
      <alignment horizontal="center" vertical="center" wrapText="1"/>
    </xf>
    <xf numFmtId="0" fontId="5" fillId="0" borderId="23" xfId="55" applyFont="1" applyFill="1" applyBorder="1" applyAlignment="1" applyProtection="1">
      <alignment vertical="center" wrapText="1"/>
    </xf>
    <xf numFmtId="0" fontId="103" fillId="0" borderId="0" xfId="55" applyFont="1" applyFill="1" applyAlignment="1" applyProtection="1">
      <alignment vertical="center" wrapText="1"/>
    </xf>
    <xf numFmtId="49" fontId="0" fillId="7" borderId="16" xfId="55" applyNumberFormat="1" applyFont="1" applyFill="1" applyBorder="1" applyAlignment="1" applyProtection="1">
      <alignment horizontal="center" vertical="center" wrapText="1"/>
    </xf>
    <xf numFmtId="0" fontId="5" fillId="13" borderId="25" xfId="55" applyFont="1" applyFill="1" applyBorder="1" applyAlignment="1" applyProtection="1">
      <alignment vertical="center" wrapText="1"/>
    </xf>
    <xf numFmtId="0" fontId="0" fillId="7" borderId="13" xfId="53" applyFont="1" applyFill="1" applyBorder="1" applyAlignment="1" applyProtection="1">
      <alignment horizontal="right" vertical="center" wrapText="1" indent="1"/>
    </xf>
    <xf numFmtId="49" fontId="5" fillId="0" borderId="23" xfId="35" applyBorder="1">
      <alignment vertical="top"/>
    </xf>
    <xf numFmtId="0" fontId="5" fillId="7" borderId="13" xfId="55" applyFont="1" applyFill="1" applyBorder="1" applyAlignment="1" applyProtection="1">
      <alignment vertical="center" wrapText="1"/>
    </xf>
    <xf numFmtId="49" fontId="57" fillId="0" borderId="0" xfId="55" applyNumberFormat="1" applyFont="1" applyFill="1" applyBorder="1" applyAlignment="1" applyProtection="1">
      <alignment vertical="center" wrapText="1"/>
    </xf>
    <xf numFmtId="0" fontId="104" fillId="0" borderId="0" xfId="0" applyNumberFormat="1" applyFont="1" applyFill="1" applyBorder="1" applyAlignment="1" applyProtection="1">
      <alignment vertical="center"/>
    </xf>
    <xf numFmtId="0" fontId="104" fillId="0" borderId="0" xfId="53" applyFont="1" applyFill="1" applyBorder="1" applyAlignment="1" applyProtection="1">
      <alignment horizontal="right" vertical="center" wrapText="1" indent="1"/>
    </xf>
    <xf numFmtId="49" fontId="57" fillId="0" borderId="0" xfId="55" applyNumberFormat="1" applyFont="1" applyFill="1" applyBorder="1" applyAlignment="1" applyProtection="1">
      <alignment horizontal="center" vertical="center" wrapText="1"/>
    </xf>
    <xf numFmtId="0" fontId="60" fillId="0" borderId="0" xfId="0" applyNumberFormat="1" applyFont="1" applyFill="1" applyBorder="1" applyAlignment="1" applyProtection="1">
      <alignment vertical="center"/>
    </xf>
    <xf numFmtId="49" fontId="0" fillId="0" borderId="0" xfId="0">
      <alignment vertical="top"/>
    </xf>
    <xf numFmtId="49" fontId="0" fillId="10" borderId="0" xfId="0" applyFill="1" applyProtection="1">
      <alignment vertical="top"/>
    </xf>
    <xf numFmtId="0" fontId="5" fillId="0" borderId="0" xfId="55" applyFont="1" applyFill="1" applyAlignment="1" applyProtection="1">
      <alignment vertical="center" wrapText="1"/>
    </xf>
    <xf numFmtId="0" fontId="32" fillId="7" borderId="0" xfId="55" applyFont="1" applyFill="1" applyBorder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5" fillId="13" borderId="13" xfId="55" applyFont="1" applyFill="1" applyBorder="1" applyAlignment="1" applyProtection="1">
      <alignment vertical="center" wrapText="1"/>
    </xf>
    <xf numFmtId="49" fontId="5" fillId="0" borderId="5" xfId="0" applyNumberFormat="1" applyFont="1" applyBorder="1" applyProtection="1">
      <alignment vertical="top"/>
    </xf>
    <xf numFmtId="0" fontId="72" fillId="0" borderId="0" xfId="55" applyFont="1" applyFill="1" applyAlignment="1" applyProtection="1">
      <alignment vertical="center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vertical="center"/>
    </xf>
    <xf numFmtId="49" fontId="5" fillId="0" borderId="0" xfId="35" applyNumberFormat="1" applyFont="1">
      <alignment vertical="top"/>
    </xf>
    <xf numFmtId="49" fontId="0" fillId="9" borderId="5" xfId="30" applyNumberFormat="1" applyFont="1" applyFill="1" applyBorder="1" applyAlignment="1" applyProtection="1">
      <alignment horizontal="left" vertical="center" wrapText="1" indent="2"/>
      <protection locked="0"/>
    </xf>
    <xf numFmtId="49" fontId="5" fillId="0" borderId="5" xfId="55" applyNumberFormat="1" applyFont="1" applyFill="1" applyBorder="1" applyAlignment="1" applyProtection="1">
      <alignment horizontal="left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49" fontId="43" fillId="13" borderId="14" xfId="35" applyFont="1" applyFill="1" applyBorder="1" applyAlignment="1" applyProtection="1">
      <alignment horizontal="center" vertical="top"/>
    </xf>
    <xf numFmtId="49" fontId="40" fillId="13" borderId="15" xfId="35" applyFont="1" applyFill="1" applyBorder="1" applyAlignment="1" applyProtection="1">
      <alignment horizontal="left" vertical="center" indent="2"/>
    </xf>
    <xf numFmtId="0" fontId="5" fillId="0" borderId="5" xfId="55" applyNumberFormat="1" applyFont="1" applyFill="1" applyBorder="1" applyAlignment="1" applyProtection="1">
      <alignment horizontal="left" vertical="top" wrapText="1"/>
    </xf>
    <xf numFmtId="49" fontId="40" fillId="13" borderId="15" xfId="35" applyFont="1" applyFill="1" applyBorder="1" applyAlignment="1" applyProtection="1">
      <alignment horizontal="left" vertical="center"/>
    </xf>
    <xf numFmtId="0" fontId="103" fillId="0" borderId="0" xfId="55" applyFont="1" applyFill="1" applyAlignment="1" applyProtection="1">
      <alignment vertical="center" wrapText="1"/>
    </xf>
    <xf numFmtId="0" fontId="0" fillId="8" borderId="5" xfId="30" applyNumberFormat="1" applyFont="1" applyFill="1" applyBorder="1" applyAlignment="1" applyProtection="1">
      <alignment horizontal="left" vertical="center" wrapText="1" indent="1"/>
    </xf>
    <xf numFmtId="0" fontId="0" fillId="8" borderId="5" xfId="55" applyFont="1" applyFill="1" applyBorder="1" applyAlignment="1" applyProtection="1">
      <alignment horizontal="left" vertical="center" wrapText="1" indent="1"/>
    </xf>
    <xf numFmtId="0" fontId="57" fillId="0" borderId="0" xfId="0" applyNumberFormat="1" applyFont="1" applyFill="1" applyBorder="1" applyAlignment="1" applyProtection="1">
      <alignment vertical="center"/>
    </xf>
    <xf numFmtId="49" fontId="5" fillId="13" borderId="18" xfId="54" applyNumberFormat="1" applyFont="1" applyFill="1" applyBorder="1" applyAlignment="1" applyProtection="1">
      <alignment horizontal="center" vertical="center" wrapText="1"/>
    </xf>
    <xf numFmtId="49" fontId="5" fillId="13" borderId="15" xfId="54" applyNumberFormat="1" applyFont="1" applyFill="1" applyBorder="1" applyAlignment="1" applyProtection="1">
      <alignment horizontal="center" vertical="center" wrapText="1"/>
    </xf>
    <xf numFmtId="49" fontId="0" fillId="0" borderId="0" xfId="55" applyNumberFormat="1" applyFont="1" applyFill="1" applyAlignment="1" applyProtection="1">
      <alignment horizontal="left" vertical="top"/>
    </xf>
    <xf numFmtId="49" fontId="5" fillId="9" borderId="5" xfId="50" applyNumberFormat="1" applyFont="1" applyFill="1" applyBorder="1" applyAlignment="1" applyProtection="1">
      <alignment horizontal="left" vertical="center" wrapText="1"/>
      <protection locked="0"/>
    </xf>
    <xf numFmtId="49" fontId="5" fillId="2" borderId="5" xfId="55" applyNumberFormat="1" applyFont="1" applyFill="1" applyBorder="1" applyAlignment="1" applyProtection="1">
      <alignment horizontal="left" vertical="center" wrapText="1" indent="6"/>
      <protection locked="0"/>
    </xf>
    <xf numFmtId="49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49" fontId="69" fillId="9" borderId="5" xfId="30" applyNumberFormat="1" applyFill="1" applyBorder="1" applyAlignment="1" applyProtection="1">
      <alignment horizontal="left" vertical="center" wrapText="1"/>
      <protection locked="0"/>
    </xf>
    <xf numFmtId="49" fontId="5" fillId="9" borderId="5" xfId="53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54" applyNumberFormat="1" applyFont="1" applyFill="1" applyBorder="1" applyAlignment="1" applyProtection="1">
      <alignment horizontal="left" vertical="center" wrapText="1" indent="1"/>
      <protection locked="0"/>
    </xf>
    <xf numFmtId="0" fontId="5" fillId="9" borderId="5" xfId="53" applyNumberFormat="1" applyFont="1" applyFill="1" applyBorder="1" applyAlignment="1" applyProtection="1">
      <alignment horizontal="left" vertical="center" wrapText="1" indent="1"/>
      <protection locked="0"/>
    </xf>
    <xf numFmtId="0" fontId="5" fillId="0" borderId="5" xfId="55" applyNumberFormat="1" applyFont="1" applyFill="1" applyBorder="1" applyAlignment="1" applyProtection="1">
      <alignment vertical="top" wrapText="1"/>
    </xf>
    <xf numFmtId="0" fontId="0" fillId="9" borderId="5" xfId="30" applyNumberFormat="1" applyFont="1" applyFill="1" applyBorder="1" applyAlignment="1" applyProtection="1">
      <alignment horizontal="left" vertical="center" wrapText="1"/>
      <protection locked="0"/>
    </xf>
    <xf numFmtId="49" fontId="0" fillId="9" borderId="5" xfId="54" applyNumberFormat="1" applyFont="1" applyFill="1" applyBorder="1" applyAlignment="1" applyProtection="1">
      <alignment horizontal="left" vertical="center" wrapText="1"/>
      <protection locked="0"/>
    </xf>
    <xf numFmtId="165" fontId="5" fillId="9" borderId="5" xfId="0" applyNumberFormat="1" applyFont="1" applyFill="1" applyBorder="1" applyAlignment="1" applyProtection="1">
      <alignment horizontal="right" vertical="center"/>
      <protection locked="0"/>
    </xf>
    <xf numFmtId="165" fontId="5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5" fillId="9" borderId="5" xfId="54" applyNumberFormat="1" applyFont="1" applyFill="1" applyBorder="1" applyAlignment="1" applyProtection="1">
      <alignment horizontal="center" vertical="center" wrapText="1"/>
      <protection locked="0"/>
    </xf>
    <xf numFmtId="0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49" fontId="5" fillId="9" borderId="5" xfId="0" applyNumberFormat="1" applyFont="1" applyFill="1" applyBorder="1" applyAlignment="1" applyProtection="1">
      <alignment horizontal="left" vertical="center" wrapText="1" indent="1"/>
      <protection locked="0"/>
    </xf>
    <xf numFmtId="0" fontId="5" fillId="0" borderId="5" xfId="55" applyNumberFormat="1" applyFont="1" applyFill="1" applyBorder="1" applyAlignment="1" applyProtection="1">
      <alignment horizontal="left" vertical="top" wrapText="1"/>
    </xf>
    <xf numFmtId="0" fontId="5" fillId="0" borderId="26" xfId="55" applyNumberFormat="1" applyFont="1" applyFill="1" applyBorder="1" applyAlignment="1" applyProtection="1">
      <alignment horizontal="left" vertical="top" wrapText="1"/>
    </xf>
    <xf numFmtId="49" fontId="0" fillId="9" borderId="14" xfId="54" applyNumberFormat="1" applyFont="1" applyFill="1" applyBorder="1" applyAlignment="1" applyProtection="1">
      <alignment horizontal="left" vertical="center" wrapText="1"/>
      <protection locked="0"/>
    </xf>
    <xf numFmtId="49" fontId="69" fillId="2" borderId="5" xfId="30" applyNumberFormat="1" applyFill="1" applyBorder="1" applyAlignment="1" applyProtection="1">
      <alignment horizontal="left" vertical="center" wrapText="1"/>
      <protection locked="0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0" fontId="10" fillId="0" borderId="0" xfId="53" applyFont="1" applyFill="1" applyAlignment="1" applyProtection="1">
      <alignment horizontal="left" vertical="center" wrapText="1"/>
    </xf>
    <xf numFmtId="0" fontId="10" fillId="0" borderId="0" xfId="53" applyFont="1" applyAlignment="1" applyProtection="1">
      <alignment horizontal="center" vertical="center" wrapText="1"/>
    </xf>
    <xf numFmtId="0" fontId="5" fillId="7" borderId="0" xfId="53" applyNumberFormat="1" applyFont="1" applyFill="1" applyBorder="1" applyAlignment="1" applyProtection="1">
      <alignment horizontal="center" vertical="center" wrapText="1"/>
    </xf>
    <xf numFmtId="0" fontId="56" fillId="0" borderId="0" xfId="53" applyFont="1" applyFill="1" applyAlignment="1" applyProtection="1">
      <alignment horizontal="left" vertical="center" wrapText="1"/>
    </xf>
    <xf numFmtId="0" fontId="105" fillId="0" borderId="0" xfId="53" applyFont="1" applyAlignment="1" applyProtection="1">
      <alignment vertical="center" wrapText="1"/>
    </xf>
    <xf numFmtId="0" fontId="56" fillId="7" borderId="0" xfId="53" applyFont="1" applyFill="1" applyBorder="1" applyAlignment="1" applyProtection="1">
      <alignment vertical="center" wrapText="1"/>
    </xf>
    <xf numFmtId="0" fontId="102" fillId="7" borderId="0" xfId="53" applyFont="1" applyFill="1" applyBorder="1" applyAlignment="1" applyProtection="1">
      <alignment horizontal="right" vertical="center" wrapText="1" indent="1"/>
    </xf>
    <xf numFmtId="49" fontId="56" fillId="0" borderId="17" xfId="53" applyNumberFormat="1" applyFont="1" applyFill="1" applyBorder="1" applyAlignment="1" applyProtection="1">
      <alignment horizontal="left" vertical="center" wrapText="1" indent="1"/>
    </xf>
    <xf numFmtId="0" fontId="56" fillId="0" borderId="0" xfId="53" applyFont="1" applyAlignment="1" applyProtection="1">
      <alignment vertical="center" wrapText="1"/>
    </xf>
    <xf numFmtId="49" fontId="0" fillId="0" borderId="5" xfId="54" applyNumberFormat="1" applyFont="1" applyFill="1" applyBorder="1" applyAlignment="1" applyProtection="1">
      <alignment horizontal="left" vertical="center" wrapText="1" indent="1"/>
    </xf>
    <xf numFmtId="0" fontId="103" fillId="0" borderId="0" xfId="54" applyNumberFormat="1" applyFont="1" applyFill="1" applyBorder="1" applyAlignment="1" applyProtection="1">
      <alignment vertical="center" wrapText="1"/>
    </xf>
    <xf numFmtId="49" fontId="103" fillId="0" borderId="0" xfId="55" applyNumberFormat="1" applyFont="1" applyFill="1" applyBorder="1" applyAlignment="1" applyProtection="1">
      <alignment vertical="center" wrapText="1"/>
    </xf>
    <xf numFmtId="4" fontId="0" fillId="9" borderId="5" xfId="3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>
      <alignment vertical="top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0" fontId="0" fillId="0" borderId="0" xfId="0" applyNumberFormat="1">
      <alignment vertical="top"/>
    </xf>
    <xf numFmtId="49" fontId="0" fillId="9" borderId="5" xfId="54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5" fillId="0" borderId="5" xfId="55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0" fontId="74" fillId="0" borderId="0" xfId="0" applyNumberFormat="1" applyFont="1" applyFill="1" applyBorder="1" applyAlignment="1">
      <alignment horizontal="center" vertical="center"/>
    </xf>
    <xf numFmtId="0" fontId="5" fillId="0" borderId="5" xfId="55" applyNumberFormat="1" applyFont="1" applyFill="1" applyBorder="1" applyAlignment="1" applyProtection="1">
      <alignment horizontal="left" vertical="top" wrapText="1"/>
    </xf>
    <xf numFmtId="49" fontId="5" fillId="2" borderId="5" xfId="54" applyNumberFormat="1" applyFont="1" applyFill="1" applyBorder="1" applyAlignment="1" applyProtection="1">
      <alignment horizontal="left" vertical="center" wrapText="1"/>
      <protection locked="0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0" fontId="5" fillId="0" borderId="5" xfId="45" applyFont="1" applyFill="1" applyBorder="1" applyAlignment="1" applyProtection="1">
      <alignment horizontal="center" vertical="center" wrapText="1"/>
    </xf>
    <xf numFmtId="0" fontId="0" fillId="0" borderId="5" xfId="47" applyFont="1" applyFill="1" applyBorder="1" applyAlignment="1" applyProtection="1">
      <alignment horizontal="center" vertical="center" wrapText="1"/>
    </xf>
    <xf numFmtId="0" fontId="29" fillId="7" borderId="23" xfId="33" applyNumberFormat="1" applyFont="1" applyFill="1" applyBorder="1" applyAlignment="1" applyProtection="1">
      <alignment horizontal="center" vertical="center" wrapText="1"/>
    </xf>
    <xf numFmtId="49" fontId="5" fillId="11" borderId="5" xfId="54" applyNumberFormat="1" applyFont="1" applyFill="1" applyBorder="1" applyAlignment="1" applyProtection="1">
      <alignment horizontal="center" vertical="center" wrapText="1"/>
    </xf>
    <xf numFmtId="14" fontId="49" fillId="0" borderId="5" xfId="54" applyNumberFormat="1" applyFont="1" applyFill="1" applyBorder="1" applyAlignment="1" applyProtection="1">
      <alignment horizontal="center" vertical="center" wrapText="1"/>
    </xf>
    <xf numFmtId="14" fontId="5" fillId="8" borderId="5" xfId="54" applyNumberFormat="1" applyFont="1" applyFill="1" applyBorder="1" applyAlignment="1" applyProtection="1">
      <alignment horizontal="left" vertical="center" wrapText="1" indent="1"/>
    </xf>
    <xf numFmtId="49" fontId="5" fillId="0" borderId="5" xfId="33" applyNumberFormat="1" applyFont="1" applyFill="1" applyBorder="1" applyAlignment="1" applyProtection="1">
      <alignment horizontal="center" vertical="center" wrapText="1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5" fillId="0" borderId="5" xfId="54" applyNumberFormat="1" applyFont="1" applyFill="1" applyBorder="1" applyAlignment="1" applyProtection="1">
      <alignment horizontal="center" vertical="center" wrapText="1"/>
    </xf>
    <xf numFmtId="0" fontId="5" fillId="0" borderId="5" xfId="55" applyNumberFormat="1" applyFont="1" applyFill="1" applyBorder="1" applyAlignment="1" applyProtection="1">
      <alignment horizontal="center" vertical="center" wrapText="1"/>
    </xf>
    <xf numFmtId="22" fontId="5" fillId="0" borderId="0" xfId="50" applyNumberFormat="1" applyFont="1" applyAlignment="1" applyProtection="1">
      <alignment horizontal="left" vertical="center" wrapText="1"/>
    </xf>
    <xf numFmtId="49" fontId="0" fillId="8" borderId="5" xfId="54" applyNumberFormat="1" applyFont="1" applyFill="1" applyBorder="1" applyAlignment="1" applyProtection="1">
      <alignment horizontal="left" vertical="center" wrapText="1" indent="1"/>
    </xf>
    <xf numFmtId="49" fontId="33" fillId="0" borderId="5" xfId="33" applyNumberFormat="1" applyFont="1" applyFill="1" applyBorder="1" applyAlignment="1" applyProtection="1">
      <alignment horizontal="center" vertical="center" wrapText="1"/>
    </xf>
    <xf numFmtId="0" fontId="69" fillId="9" borderId="5" xfId="30" applyNumberFormat="1" applyFont="1" applyFill="1" applyBorder="1" applyAlignment="1" applyProtection="1">
      <alignment horizontal="left" vertical="center" wrapText="1"/>
      <protection locked="0"/>
    </xf>
    <xf numFmtId="4" fontId="5" fillId="9" borderId="5" xfId="30" applyNumberFormat="1" applyFont="1" applyFill="1" applyBorder="1" applyAlignment="1" applyProtection="1">
      <alignment horizontal="right" vertical="center" wrapText="1"/>
      <protection locked="0"/>
    </xf>
    <xf numFmtId="49" fontId="5" fillId="8" borderId="30" xfId="54" applyNumberFormat="1" applyFont="1" applyFill="1" applyBorder="1" applyAlignment="1" applyProtection="1">
      <alignment horizontal="center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69" fillId="9" borderId="5" xfId="30" applyNumberFormat="1" applyFont="1" applyFill="1" applyBorder="1" applyAlignment="1" applyProtection="1">
      <alignment horizontal="left" vertical="center" wrapText="1"/>
      <protection locked="0"/>
    </xf>
    <xf numFmtId="4" fontId="5" fillId="2" borderId="5" xfId="30" applyNumberFormat="1" applyFont="1" applyFill="1" applyBorder="1" applyAlignment="1" applyProtection="1">
      <alignment horizontal="right" vertical="center" wrapText="1"/>
      <protection locked="0"/>
    </xf>
    <xf numFmtId="0" fontId="17" fillId="0" borderId="0" xfId="56" applyFont="1" applyFill="1" applyBorder="1" applyAlignment="1">
      <alignment horizontal="left" vertical="center" wrapText="1" indent="1"/>
    </xf>
    <xf numFmtId="49" fontId="0" fillId="12" borderId="52" xfId="0" applyFont="1" applyFill="1" applyBorder="1" applyAlignment="1">
      <alignment horizontal="center" vertical="center"/>
    </xf>
    <xf numFmtId="0" fontId="0" fillId="0" borderId="0" xfId="0" applyNumberFormat="1">
      <alignment vertical="top"/>
    </xf>
    <xf numFmtId="0" fontId="17" fillId="0" borderId="0" xfId="22" applyFont="1" applyFill="1" applyBorder="1" applyAlignment="1" applyProtection="1">
      <alignment horizontal="left" vertical="top" wrapText="1"/>
    </xf>
    <xf numFmtId="49" fontId="69" fillId="0" borderId="0" xfId="30" applyNumberFormat="1" applyFont="1" applyBorder="1" applyProtection="1">
      <alignment vertical="top"/>
    </xf>
    <xf numFmtId="49" fontId="0" fillId="0" borderId="0" xfId="0" applyBorder="1">
      <alignment vertical="top"/>
    </xf>
    <xf numFmtId="0" fontId="13" fillId="7" borderId="0" xfId="43" applyNumberFormat="1" applyFont="1" applyFill="1" applyBorder="1" applyAlignment="1">
      <alignment horizontal="justify" vertical="top" wrapText="1"/>
    </xf>
    <xf numFmtId="49" fontId="69" fillId="0" borderId="0" xfId="30" applyNumberFormat="1" applyBorder="1" applyAlignment="1" applyProtection="1">
      <alignment vertical="center"/>
    </xf>
    <xf numFmtId="0" fontId="17" fillId="0" borderId="0" xfId="22" applyFont="1" applyFill="1" applyBorder="1" applyAlignment="1" applyProtection="1">
      <alignment horizontal="right" vertical="top" wrapText="1" indent="1"/>
    </xf>
    <xf numFmtId="0" fontId="17" fillId="0" borderId="0" xfId="22" applyFont="1" applyFill="1" applyBorder="1" applyAlignment="1" applyProtection="1">
      <alignment horizontal="right" vertical="top" wrapText="1"/>
    </xf>
    <xf numFmtId="49" fontId="13" fillId="7" borderId="0" xfId="43" applyFont="1" applyFill="1" applyBorder="1" applyAlignment="1">
      <alignment horizontal="left" wrapText="1"/>
    </xf>
    <xf numFmtId="49" fontId="13" fillId="7" borderId="0" xfId="43" applyFont="1" applyFill="1" applyBorder="1" applyAlignment="1">
      <alignment horizontal="justify" vertical="justify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3" fillId="7" borderId="0" xfId="43" applyNumberFormat="1" applyFont="1" applyFill="1" applyBorder="1" applyAlignment="1" applyProtection="1">
      <alignment horizontal="justify" vertical="top" wrapText="1"/>
    </xf>
    <xf numFmtId="49" fontId="13" fillId="7" borderId="0" xfId="43" applyFont="1" applyFill="1" applyBorder="1" applyAlignment="1">
      <alignment horizontal="left" vertical="top" wrapText="1" indent="1"/>
    </xf>
    <xf numFmtId="0" fontId="17" fillId="14" borderId="37" xfId="28" applyNumberFormat="1" applyFont="1" applyFill="1" applyBorder="1" applyAlignment="1" applyProtection="1">
      <alignment horizontal="left" vertical="center" wrapText="1" indent="1"/>
    </xf>
    <xf numFmtId="0" fontId="17" fillId="14" borderId="38" xfId="28" applyNumberFormat="1" applyFont="1" applyFill="1" applyBorder="1" applyAlignment="1" applyProtection="1">
      <alignment horizontal="left" vertical="center" wrapText="1" indent="1"/>
    </xf>
    <xf numFmtId="0" fontId="13" fillId="7" borderId="0" xfId="43" applyNumberFormat="1" applyFont="1" applyFill="1" applyBorder="1" applyAlignment="1">
      <alignment horizontal="justify" vertical="center" wrapText="1"/>
    </xf>
    <xf numFmtId="49" fontId="13" fillId="7" borderId="27" xfId="43" applyFont="1" applyFill="1" applyBorder="1" applyAlignment="1">
      <alignment vertical="center" wrapText="1"/>
    </xf>
    <xf numFmtId="49" fontId="13" fillId="7" borderId="0" xfId="43" applyFont="1" applyFill="1" applyBorder="1" applyAlignment="1">
      <alignment vertical="center" wrapText="1"/>
    </xf>
    <xf numFmtId="49" fontId="13" fillId="7" borderId="27" xfId="43" applyFont="1" applyFill="1" applyBorder="1" applyAlignment="1">
      <alignment horizontal="left" vertical="center" wrapText="1"/>
    </xf>
    <xf numFmtId="49" fontId="13" fillId="7" borderId="0" xfId="43" applyFont="1" applyFill="1" applyBorder="1" applyAlignment="1">
      <alignment horizontal="left" vertical="center" wrapText="1"/>
    </xf>
    <xf numFmtId="0" fontId="17" fillId="0" borderId="14" xfId="56" applyFont="1" applyBorder="1" applyAlignment="1">
      <alignment horizontal="center" vertical="center" wrapText="1"/>
    </xf>
    <xf numFmtId="0" fontId="17" fillId="0" borderId="13" xfId="56" applyFont="1" applyBorder="1" applyAlignment="1">
      <alignment horizontal="center" vertical="center" wrapText="1"/>
    </xf>
    <xf numFmtId="0" fontId="7" fillId="0" borderId="0" xfId="53" applyFont="1" applyAlignment="1" applyProtection="1">
      <alignment horizontal="left" vertical="top" wrapText="1"/>
    </xf>
    <xf numFmtId="14" fontId="5" fillId="8" borderId="5" xfId="54" applyNumberFormat="1" applyFont="1" applyFill="1" applyBorder="1" applyAlignment="1" applyProtection="1">
      <alignment horizontal="left" vertical="center" wrapText="1" indent="1"/>
    </xf>
    <xf numFmtId="0" fontId="33" fillId="0" borderId="20" xfId="55" applyFont="1" applyFill="1" applyBorder="1" applyAlignment="1" applyProtection="1">
      <alignment horizontal="center" vertical="center" wrapText="1"/>
    </xf>
    <xf numFmtId="0" fontId="5" fillId="0" borderId="5" xfId="55" applyFont="1" applyFill="1" applyBorder="1" applyAlignment="1" applyProtection="1">
      <alignment horizontal="center" vertical="center" wrapText="1"/>
    </xf>
    <xf numFmtId="0" fontId="5" fillId="8" borderId="16" xfId="55" applyNumberFormat="1" applyFont="1" applyFill="1" applyBorder="1" applyAlignment="1" applyProtection="1">
      <alignment horizontal="left" vertical="center" wrapText="1" indent="1"/>
    </xf>
    <xf numFmtId="0" fontId="5" fillId="8" borderId="28" xfId="55" applyNumberFormat="1" applyFont="1" applyFill="1" applyBorder="1" applyAlignment="1" applyProtection="1">
      <alignment horizontal="left" vertical="center" wrapText="1" indent="1"/>
    </xf>
    <xf numFmtId="14" fontId="33" fillId="0" borderId="16" xfId="54" applyNumberFormat="1" applyFont="1" applyFill="1" applyBorder="1" applyAlignment="1" applyProtection="1">
      <alignment horizontal="center" vertical="center" wrapText="1"/>
    </xf>
    <xf numFmtId="14" fontId="33" fillId="0" borderId="28" xfId="54" applyNumberFormat="1" applyFont="1" applyFill="1" applyBorder="1" applyAlignment="1" applyProtection="1">
      <alignment horizontal="center" vertical="center" wrapText="1"/>
    </xf>
    <xf numFmtId="167" fontId="5" fillId="0" borderId="13" xfId="55" applyNumberFormat="1" applyFont="1" applyFill="1" applyBorder="1" applyAlignment="1" applyProtection="1">
      <alignment horizontal="center" vertical="center" wrapText="1"/>
    </xf>
    <xf numFmtId="167" fontId="5" fillId="0" borderId="14" xfId="55" applyNumberFormat="1" applyFont="1" applyFill="1" applyBorder="1" applyAlignment="1" applyProtection="1">
      <alignment horizontal="center" vertical="center" wrapText="1"/>
    </xf>
    <xf numFmtId="167" fontId="5" fillId="0" borderId="5" xfId="55" applyNumberFormat="1" applyFont="1" applyFill="1" applyBorder="1" applyAlignment="1" applyProtection="1">
      <alignment horizontal="center" vertical="center" wrapText="1"/>
    </xf>
    <xf numFmtId="49" fontId="29" fillId="0" borderId="15" xfId="33" applyNumberFormat="1" applyFont="1" applyFill="1" applyBorder="1" applyAlignment="1" applyProtection="1">
      <alignment horizontal="center" vertical="center" wrapText="1"/>
    </xf>
    <xf numFmtId="0" fontId="17" fillId="0" borderId="14" xfId="32" applyFont="1" applyFill="1" applyBorder="1" applyAlignment="1" applyProtection="1">
      <alignment horizontal="left" vertical="center" wrapText="1" indent="1"/>
    </xf>
    <xf numFmtId="0" fontId="17" fillId="0" borderId="5" xfId="32" applyFont="1" applyFill="1" applyBorder="1" applyAlignment="1" applyProtection="1">
      <alignment horizontal="left" vertical="center" wrapText="1" indent="1"/>
    </xf>
    <xf numFmtId="0" fontId="17" fillId="0" borderId="13" xfId="32" applyFont="1" applyFill="1" applyBorder="1" applyAlignment="1" applyProtection="1">
      <alignment horizontal="left" vertical="center" wrapText="1" indent="1"/>
    </xf>
    <xf numFmtId="0" fontId="5" fillId="0" borderId="0" xfId="55" applyFont="1" applyFill="1" applyBorder="1" applyAlignment="1" applyProtection="1">
      <alignment horizontal="center" vertical="center" wrapText="1"/>
    </xf>
    <xf numFmtId="49" fontId="5" fillId="0" borderId="0" xfId="54" applyNumberFormat="1" applyFont="1" applyFill="1" applyBorder="1" applyAlignment="1" applyProtection="1">
      <alignment horizontal="center" vertical="center" wrapText="1"/>
    </xf>
    <xf numFmtId="4" fontId="5" fillId="0" borderId="5" xfId="34" applyFont="1" applyFill="1" applyBorder="1" applyAlignment="1" applyProtection="1">
      <alignment horizontal="center" vertical="center" wrapText="1"/>
    </xf>
    <xf numFmtId="0" fontId="0" fillId="8" borderId="5" xfId="0" applyNumberFormat="1" applyFill="1" applyBorder="1" applyAlignment="1" applyProtection="1">
      <alignment horizontal="left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5" fillId="8" borderId="30" xfId="54" applyNumberFormat="1" applyFont="1" applyFill="1" applyBorder="1" applyAlignment="1" applyProtection="1">
      <alignment horizontal="center" vertical="center" wrapText="1"/>
    </xf>
    <xf numFmtId="49" fontId="0" fillId="8" borderId="5" xfId="0" applyFill="1" applyBorder="1" applyProtection="1">
      <alignment vertical="top"/>
    </xf>
    <xf numFmtId="0" fontId="0" fillId="0" borderId="5" xfId="0" applyNumberFormat="1" applyBorder="1" applyAlignment="1">
      <alignment horizontal="center" vertical="center"/>
    </xf>
    <xf numFmtId="49" fontId="0" fillId="0" borderId="5" xfId="0" applyBorder="1">
      <alignment vertical="top"/>
    </xf>
    <xf numFmtId="49" fontId="5" fillId="8" borderId="16" xfId="33" applyNumberFormat="1" applyFont="1" applyFill="1" applyBorder="1" applyAlignment="1" applyProtection="1">
      <alignment horizontal="left" vertical="center" wrapText="1"/>
    </xf>
    <xf numFmtId="49" fontId="5" fillId="8" borderId="28" xfId="33" applyNumberFormat="1" applyFont="1" applyFill="1" applyBorder="1" applyAlignment="1" applyProtection="1">
      <alignment horizontal="left" vertical="center" wrapText="1"/>
    </xf>
    <xf numFmtId="49" fontId="5" fillId="8" borderId="26" xfId="33" applyNumberFormat="1" applyFont="1" applyFill="1" applyBorder="1" applyAlignment="1" applyProtection="1">
      <alignment horizontal="left" vertical="center" wrapText="1"/>
    </xf>
    <xf numFmtId="49" fontId="5" fillId="0" borderId="5" xfId="33" applyNumberFormat="1" applyFont="1" applyFill="1" applyBorder="1" applyAlignment="1" applyProtection="1">
      <alignment horizontal="center" vertical="center" wrapText="1"/>
    </xf>
    <xf numFmtId="0" fontId="5" fillId="8" borderId="5" xfId="33" applyNumberFormat="1" applyFont="1" applyFill="1" applyBorder="1" applyAlignment="1" applyProtection="1">
      <alignment horizontal="left" vertical="center" wrapText="1"/>
    </xf>
    <xf numFmtId="49" fontId="0" fillId="8" borderId="5" xfId="0" applyFill="1" applyBorder="1" applyAlignment="1" applyProtection="1">
      <alignment horizontal="left" vertical="top"/>
    </xf>
    <xf numFmtId="0" fontId="5" fillId="8" borderId="16" xfId="54" applyNumberFormat="1" applyFont="1" applyFill="1" applyBorder="1" applyAlignment="1" applyProtection="1">
      <alignment horizontal="left" vertical="center" wrapText="1"/>
    </xf>
    <xf numFmtId="0" fontId="5" fillId="8" borderId="28" xfId="54" applyNumberFormat="1" applyFont="1" applyFill="1" applyBorder="1" applyAlignment="1" applyProtection="1">
      <alignment horizontal="left" vertical="center" wrapText="1"/>
    </xf>
    <xf numFmtId="0" fontId="5" fillId="8" borderId="26" xfId="54" applyNumberFormat="1" applyFont="1" applyFill="1" applyBorder="1" applyAlignment="1" applyProtection="1">
      <alignment horizontal="left" vertical="center" wrapText="1"/>
    </xf>
    <xf numFmtId="0" fontId="5" fillId="8" borderId="5" xfId="54" applyNumberFormat="1" applyFont="1" applyFill="1" applyBorder="1" applyAlignment="1" applyProtection="1">
      <alignment horizontal="center" vertical="center" wrapText="1"/>
    </xf>
    <xf numFmtId="49" fontId="29" fillId="7" borderId="17" xfId="33" applyNumberFormat="1" applyFont="1" applyFill="1" applyBorder="1" applyAlignment="1" applyProtection="1">
      <alignment horizontal="center" vertical="center" wrapText="1"/>
    </xf>
    <xf numFmtId="0" fontId="5" fillId="0" borderId="5" xfId="47" applyFont="1" applyFill="1" applyBorder="1" applyAlignment="1" applyProtection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102" fillId="0" borderId="0" xfId="0" applyNumberFormat="1" applyFont="1" applyFill="1" applyBorder="1" applyAlignment="1" applyProtection="1">
      <alignment horizontal="center" vertical="center"/>
    </xf>
    <xf numFmtId="0" fontId="102" fillId="0" borderId="0" xfId="0" applyNumberFormat="1" applyFont="1" applyFill="1" applyBorder="1" applyAlignment="1">
      <alignment horizontal="right" vertical="center"/>
    </xf>
    <xf numFmtId="0" fontId="56" fillId="0" borderId="20" xfId="32" applyFont="1" applyFill="1" applyBorder="1" applyAlignment="1" applyProtection="1">
      <alignment horizontal="left" vertical="center" wrapText="1" indent="1"/>
    </xf>
    <xf numFmtId="0" fontId="56" fillId="0" borderId="28" xfId="32" applyFont="1" applyFill="1" applyBorder="1" applyAlignment="1" applyProtection="1">
      <alignment horizontal="left" vertical="center" wrapText="1" indent="1"/>
    </xf>
    <xf numFmtId="0" fontId="56" fillId="0" borderId="24" xfId="32" applyFont="1" applyFill="1" applyBorder="1" applyAlignment="1" applyProtection="1">
      <alignment horizontal="left" vertical="center" wrapText="1" indent="1"/>
    </xf>
    <xf numFmtId="0" fontId="56" fillId="0" borderId="0" xfId="47" applyFont="1" applyFill="1" applyBorder="1" applyAlignment="1" applyProtection="1">
      <alignment horizontal="right" vertical="center" wrapText="1"/>
    </xf>
    <xf numFmtId="0" fontId="56" fillId="0" borderId="23" xfId="47" applyFont="1" applyFill="1" applyBorder="1" applyAlignment="1" applyProtection="1">
      <alignment horizontal="right" vertical="center" wrapText="1"/>
    </xf>
    <xf numFmtId="0" fontId="5" fillId="0" borderId="5" xfId="47" applyFont="1" applyFill="1" applyBorder="1" applyAlignment="1" applyProtection="1">
      <alignment horizontal="right" vertical="center" wrapText="1"/>
    </xf>
    <xf numFmtId="0" fontId="5" fillId="0" borderId="0" xfId="55" applyFont="1" applyFill="1" applyAlignment="1" applyProtection="1">
      <alignment horizontal="left" vertical="top" wrapText="1"/>
    </xf>
    <xf numFmtId="0" fontId="17" fillId="0" borderId="14" xfId="56" applyFont="1" applyFill="1" applyBorder="1" applyAlignment="1">
      <alignment horizontal="left" vertical="center" wrapText="1" indent="1"/>
    </xf>
    <xf numFmtId="0" fontId="17" fillId="0" borderId="5" xfId="56" applyFont="1" applyFill="1" applyBorder="1" applyAlignment="1">
      <alignment horizontal="left" vertical="center" wrapText="1" indent="1"/>
    </xf>
    <xf numFmtId="0" fontId="17" fillId="0" borderId="13" xfId="56" applyFont="1" applyFill="1" applyBorder="1" applyAlignment="1">
      <alignment horizontal="left" vertical="center" wrapText="1" indent="1"/>
    </xf>
    <xf numFmtId="0" fontId="0" fillId="0" borderId="5" xfId="0" applyNumberFormat="1" applyFill="1" applyBorder="1" applyAlignment="1">
      <alignment horizontal="center" vertical="center"/>
    </xf>
    <xf numFmtId="0" fontId="74" fillId="0" borderId="0" xfId="0" applyNumberFormat="1" applyFont="1" applyFill="1" applyBorder="1" applyAlignment="1">
      <alignment horizontal="center" vertical="center"/>
    </xf>
    <xf numFmtId="0" fontId="17" fillId="0" borderId="15" xfId="56" applyFont="1" applyBorder="1" applyAlignment="1">
      <alignment horizontal="left" vertical="center" wrapText="1" indent="1"/>
    </xf>
    <xf numFmtId="0" fontId="5" fillId="7" borderId="5" xfId="55" applyFont="1" applyFill="1" applyBorder="1" applyAlignment="1" applyProtection="1">
      <alignment horizontal="center" vertical="center" wrapText="1"/>
    </xf>
    <xf numFmtId="0" fontId="5" fillId="7" borderId="5" xfId="55" applyFont="1" applyFill="1" applyBorder="1" applyAlignment="1" applyProtection="1">
      <alignment horizontal="center" vertical="center"/>
    </xf>
    <xf numFmtId="0" fontId="5" fillId="0" borderId="16" xfId="55" applyNumberFormat="1" applyFont="1" applyFill="1" applyBorder="1" applyAlignment="1" applyProtection="1">
      <alignment horizontal="left" vertical="top" wrapText="1"/>
    </xf>
    <xf numFmtId="0" fontId="5" fillId="0" borderId="28" xfId="55" applyNumberFormat="1" applyFont="1" applyFill="1" applyBorder="1" applyAlignment="1" applyProtection="1">
      <alignment horizontal="left" vertical="top" wrapText="1"/>
    </xf>
    <xf numFmtId="0" fontId="5" fillId="0" borderId="26" xfId="55" applyNumberFormat="1" applyFont="1" applyFill="1" applyBorder="1" applyAlignment="1" applyProtection="1">
      <alignment horizontal="left" vertical="top" wrapText="1"/>
    </xf>
    <xf numFmtId="0" fontId="0" fillId="0" borderId="5" xfId="55" applyFont="1" applyFill="1" applyBorder="1" applyAlignment="1" applyProtection="1">
      <alignment horizontal="left" vertical="center" wrapText="1"/>
    </xf>
    <xf numFmtId="0" fontId="32" fillId="7" borderId="20" xfId="55" applyFont="1" applyFill="1" applyBorder="1" applyAlignment="1" applyProtection="1">
      <alignment horizontal="center" vertical="top" wrapText="1"/>
    </xf>
    <xf numFmtId="49" fontId="0" fillId="7" borderId="16" xfId="55" applyNumberFormat="1" applyFont="1" applyFill="1" applyBorder="1" applyAlignment="1" applyProtection="1">
      <alignment horizontal="center" vertical="center" wrapText="1"/>
    </xf>
    <xf numFmtId="49" fontId="0" fillId="7" borderId="26" xfId="55" applyNumberFormat="1" applyFont="1" applyFill="1" applyBorder="1" applyAlignment="1" applyProtection="1">
      <alignment horizontal="center" vertical="center" wrapText="1"/>
    </xf>
    <xf numFmtId="0" fontId="0" fillId="8" borderId="5" xfId="30" applyNumberFormat="1" applyFont="1" applyFill="1" applyBorder="1" applyAlignment="1" applyProtection="1">
      <alignment horizontal="left" vertical="center" wrapText="1" indent="1"/>
    </xf>
    <xf numFmtId="0" fontId="0" fillId="8" borderId="5" xfId="55" applyFont="1" applyFill="1" applyBorder="1" applyAlignment="1" applyProtection="1">
      <alignment horizontal="left" vertical="center" wrapText="1" indent="1"/>
    </xf>
    <xf numFmtId="0" fontId="0" fillId="0" borderId="13" xfId="55" applyFont="1" applyFill="1" applyBorder="1" applyAlignment="1" applyProtection="1">
      <alignment horizontal="center" vertical="center" wrapText="1"/>
    </xf>
    <xf numFmtId="0" fontId="0" fillId="0" borderId="14" xfId="55" applyFont="1" applyFill="1" applyBorder="1" applyAlignment="1" applyProtection="1">
      <alignment horizontal="center" vertical="center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0" fontId="0" fillId="0" borderId="16" xfId="33" applyFont="1" applyFill="1" applyBorder="1" applyAlignment="1" applyProtection="1">
      <alignment horizontal="center" vertical="center" wrapText="1"/>
    </xf>
    <xf numFmtId="0" fontId="0" fillId="0" borderId="26" xfId="33" applyFont="1" applyFill="1" applyBorder="1" applyAlignment="1" applyProtection="1">
      <alignment horizontal="center" vertical="center" wrapText="1"/>
    </xf>
    <xf numFmtId="0" fontId="0" fillId="0" borderId="13" xfId="33" applyFont="1" applyFill="1" applyBorder="1" applyAlignment="1" applyProtection="1">
      <alignment horizontal="center" vertical="center" wrapText="1"/>
    </xf>
    <xf numFmtId="0" fontId="0" fillId="0" borderId="14" xfId="33" applyFont="1" applyFill="1" applyBorder="1" applyAlignment="1" applyProtection="1">
      <alignment horizontal="center" vertical="center" wrapText="1"/>
    </xf>
    <xf numFmtId="49" fontId="29" fillId="7" borderId="15" xfId="33" applyNumberFormat="1" applyFont="1" applyFill="1" applyBorder="1" applyAlignment="1" applyProtection="1">
      <alignment horizontal="center" vertical="center" wrapText="1"/>
    </xf>
    <xf numFmtId="0" fontId="37" fillId="0" borderId="5" xfId="55" applyFont="1" applyFill="1" applyBorder="1" applyAlignment="1" applyProtection="1">
      <alignment horizontal="left" vertical="center" wrapText="1"/>
    </xf>
    <xf numFmtId="0" fontId="0" fillId="0" borderId="28" xfId="55" applyFont="1" applyFill="1" applyBorder="1" applyAlignment="1" applyProtection="1">
      <alignment horizontal="left" vertical="center" wrapText="1"/>
    </xf>
    <xf numFmtId="0" fontId="37" fillId="0" borderId="28" xfId="55" applyFont="1" applyFill="1" applyBorder="1" applyAlignment="1" applyProtection="1">
      <alignment horizontal="left" vertical="center" wrapText="1"/>
    </xf>
    <xf numFmtId="0" fontId="37" fillId="0" borderId="26" xfId="55" applyFont="1" applyFill="1" applyBorder="1" applyAlignment="1" applyProtection="1">
      <alignment horizontal="left" vertical="center" wrapText="1"/>
    </xf>
    <xf numFmtId="0" fontId="5" fillId="8" borderId="5" xfId="54" applyNumberFormat="1" applyFont="1" applyFill="1" applyBorder="1" applyAlignment="1" applyProtection="1">
      <alignment horizontal="left" vertical="center" wrapText="1" indent="1"/>
    </xf>
    <xf numFmtId="0" fontId="5" fillId="7" borderId="16" xfId="55" applyFont="1" applyFill="1" applyBorder="1" applyAlignment="1" applyProtection="1">
      <alignment horizontal="center" vertical="center" wrapText="1"/>
    </xf>
    <xf numFmtId="0" fontId="5" fillId="7" borderId="26" xfId="55" applyFont="1" applyFill="1" applyBorder="1" applyAlignment="1" applyProtection="1">
      <alignment horizontal="center" vertical="center" wrapText="1"/>
    </xf>
    <xf numFmtId="0" fontId="5" fillId="7" borderId="13" xfId="55" applyFont="1" applyFill="1" applyBorder="1" applyAlignment="1" applyProtection="1">
      <alignment horizontal="center" vertical="center" wrapText="1"/>
    </xf>
    <xf numFmtId="0" fontId="5" fillId="7" borderId="15" xfId="55" applyFont="1" applyFill="1" applyBorder="1" applyAlignment="1" applyProtection="1">
      <alignment horizontal="center" vertical="center" wrapText="1"/>
    </xf>
    <xf numFmtId="0" fontId="5" fillId="7" borderId="14" xfId="55" applyFont="1" applyFill="1" applyBorder="1" applyAlignment="1" applyProtection="1">
      <alignment horizontal="center" vertical="center" wrapText="1"/>
    </xf>
    <xf numFmtId="0" fontId="5" fillId="0" borderId="5" xfId="55" applyNumberFormat="1" applyFont="1" applyFill="1" applyBorder="1" applyAlignment="1" applyProtection="1">
      <alignment horizontal="left" vertical="top" wrapText="1"/>
    </xf>
    <xf numFmtId="0" fontId="104" fillId="0" borderId="0" xfId="54" applyNumberFormat="1" applyFont="1" applyFill="1" applyBorder="1" applyAlignment="1" applyProtection="1">
      <alignment horizontal="left" vertical="center" wrapText="1" indent="1"/>
    </xf>
    <xf numFmtId="0" fontId="33" fillId="0" borderId="0" xfId="55" applyFont="1" applyFill="1" applyBorder="1" applyAlignment="1" applyProtection="1">
      <alignment horizontal="center" vertical="center" wrapText="1"/>
    </xf>
    <xf numFmtId="49" fontId="5" fillId="2" borderId="5" xfId="54" applyNumberFormat="1" applyFont="1" applyFill="1" applyBorder="1" applyAlignment="1" applyProtection="1">
      <alignment horizontal="left" vertical="center" wrapText="1"/>
      <protection locked="0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49" fontId="0" fillId="9" borderId="5" xfId="54" applyNumberFormat="1" applyFont="1" applyFill="1" applyBorder="1" applyAlignment="1" applyProtection="1">
      <alignment horizontal="center" vertical="center" wrapText="1"/>
      <protection locked="0"/>
    </xf>
    <xf numFmtId="49" fontId="37" fillId="9" borderId="5" xfId="54" applyNumberFormat="1" applyFont="1" applyFill="1" applyBorder="1" applyAlignment="1" applyProtection="1">
      <alignment horizontal="center" vertical="center" wrapText="1"/>
      <protection locked="0"/>
    </xf>
    <xf numFmtId="0" fontId="5" fillId="9" borderId="5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16" xfId="55" applyNumberFormat="1" applyFont="1" applyFill="1" applyBorder="1" applyAlignment="1" applyProtection="1">
      <alignment horizontal="left" vertical="center" wrapText="1"/>
      <protection locked="0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49" fontId="5" fillId="0" borderId="5" xfId="54" applyNumberFormat="1" applyFont="1" applyFill="1" applyBorder="1" applyAlignment="1" applyProtection="1">
      <alignment horizontal="center" vertical="center" wrapText="1"/>
    </xf>
    <xf numFmtId="0" fontId="41" fillId="7" borderId="0" xfId="55" applyFont="1" applyFill="1" applyBorder="1" applyAlignment="1" applyProtection="1">
      <alignment horizontal="center" vertical="center" wrapText="1"/>
    </xf>
    <xf numFmtId="0" fontId="0" fillId="0" borderId="5" xfId="37" applyNumberFormat="1" applyFont="1" applyFill="1" applyBorder="1" applyAlignment="1" applyProtection="1">
      <alignment horizontal="center" vertical="center" wrapText="1"/>
    </xf>
    <xf numFmtId="0" fontId="5" fillId="0" borderId="5" xfId="45" applyFont="1" applyFill="1" applyBorder="1" applyAlignment="1" applyProtection="1">
      <alignment horizontal="center" vertical="center" wrapText="1"/>
    </xf>
    <xf numFmtId="0" fontId="0" fillId="0" borderId="5" xfId="47" applyFont="1" applyFill="1" applyBorder="1" applyAlignment="1" applyProtection="1">
      <alignment horizontal="center" vertical="center" wrapText="1"/>
    </xf>
    <xf numFmtId="0" fontId="5" fillId="0" borderId="0" xfId="47" applyFont="1" applyFill="1" applyBorder="1" applyAlignment="1" applyProtection="1">
      <alignment horizontal="right" vertical="center" wrapText="1"/>
    </xf>
    <xf numFmtId="49" fontId="40" fillId="13" borderId="5" xfId="0" applyFont="1" applyFill="1" applyBorder="1" applyAlignment="1" applyProtection="1">
      <alignment horizontal="center" vertical="center" textRotation="90" wrapText="1"/>
    </xf>
    <xf numFmtId="0" fontId="29" fillId="7" borderId="15" xfId="33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Border="1" applyAlignment="1" applyProtection="1">
      <alignment horizontal="center" vertical="center" wrapText="1"/>
    </xf>
    <xf numFmtId="49" fontId="74" fillId="0" borderId="0" xfId="0" applyNumberFormat="1" applyFont="1" applyFill="1" applyBorder="1" applyAlignment="1" applyProtection="1">
      <alignment horizontal="center" vertical="center"/>
    </xf>
    <xf numFmtId="49" fontId="5" fillId="11" borderId="5" xfId="54" applyNumberFormat="1" applyFont="1" applyFill="1" applyBorder="1" applyAlignment="1" applyProtection="1">
      <alignment horizontal="center" vertical="center" wrapText="1"/>
    </xf>
    <xf numFmtId="0" fontId="29" fillId="7" borderId="23" xfId="33" applyNumberFormat="1" applyFont="1" applyFill="1" applyBorder="1" applyAlignment="1" applyProtection="1">
      <alignment horizontal="center" vertical="center" wrapText="1"/>
    </xf>
    <xf numFmtId="0" fontId="5" fillId="0" borderId="13" xfId="45" applyFont="1" applyFill="1" applyBorder="1" applyAlignment="1" applyProtection="1">
      <alignment horizontal="center" vertical="center" wrapText="1"/>
    </xf>
    <xf numFmtId="0" fontId="5" fillId="0" borderId="15" xfId="45" applyFont="1" applyFill="1" applyBorder="1" applyAlignment="1" applyProtection="1">
      <alignment horizontal="center" vertical="center" wrapText="1"/>
    </xf>
    <xf numFmtId="0" fontId="57" fillId="0" borderId="17" xfId="54" applyNumberFormat="1" applyFont="1" applyFill="1" applyBorder="1" applyAlignment="1" applyProtection="1">
      <alignment horizontal="left" vertical="center" wrapText="1" indent="1"/>
    </xf>
    <xf numFmtId="0" fontId="5" fillId="8" borderId="13" xfId="54" applyNumberFormat="1" applyFont="1" applyFill="1" applyBorder="1" applyAlignment="1" applyProtection="1">
      <alignment horizontal="left" vertical="center" wrapText="1" indent="1"/>
    </xf>
    <xf numFmtId="0" fontId="5" fillId="8" borderId="15" xfId="54" applyNumberFormat="1" applyFont="1" applyFill="1" applyBorder="1" applyAlignment="1" applyProtection="1">
      <alignment horizontal="left" vertical="center" wrapText="1" indent="1"/>
    </xf>
    <xf numFmtId="0" fontId="5" fillId="8" borderId="14" xfId="54" applyNumberFormat="1" applyFont="1" applyFill="1" applyBorder="1" applyAlignment="1" applyProtection="1">
      <alignment horizontal="left" vertical="center" wrapText="1" indent="1"/>
    </xf>
    <xf numFmtId="0" fontId="57" fillId="0" borderId="0" xfId="54" applyNumberFormat="1" applyFont="1" applyFill="1" applyBorder="1" applyAlignment="1" applyProtection="1">
      <alignment horizontal="left" vertical="center" wrapText="1" indent="1"/>
    </xf>
    <xf numFmtId="0" fontId="33" fillId="0" borderId="5" xfId="55" applyFont="1" applyFill="1" applyBorder="1" applyAlignment="1" applyProtection="1">
      <alignment horizontal="center" vertical="center" wrapText="1"/>
    </xf>
    <xf numFmtId="49" fontId="5" fillId="7" borderId="5" xfId="55" applyNumberFormat="1" applyFont="1" applyFill="1" applyBorder="1" applyAlignment="1" applyProtection="1">
      <alignment horizontal="center" vertical="center" wrapText="1"/>
    </xf>
    <xf numFmtId="4" fontId="5" fillId="0" borderId="5" xfId="55" applyNumberFormat="1" applyFont="1" applyFill="1" applyBorder="1" applyAlignment="1" applyProtection="1">
      <alignment horizontal="right" vertical="center" wrapText="1"/>
    </xf>
    <xf numFmtId="49" fontId="5" fillId="0" borderId="5" xfId="0" applyFont="1" applyFill="1" applyBorder="1" applyAlignment="1" applyProtection="1">
      <alignment horizontal="center" vertical="center"/>
    </xf>
    <xf numFmtId="4" fontId="5" fillId="9" borderId="5" xfId="55" applyNumberFormat="1" applyFont="1" applyFill="1" applyBorder="1" applyAlignment="1" applyProtection="1">
      <alignment horizontal="right" vertical="center" wrapText="1"/>
      <protection locked="0"/>
    </xf>
    <xf numFmtId="0" fontId="5" fillId="0" borderId="16" xfId="55" applyNumberFormat="1" applyFont="1" applyFill="1" applyBorder="1" applyAlignment="1" applyProtection="1">
      <alignment horizontal="right" vertical="center" wrapText="1"/>
    </xf>
    <xf numFmtId="0" fontId="5" fillId="0" borderId="28" xfId="55" applyNumberFormat="1" applyFont="1" applyFill="1" applyBorder="1" applyAlignment="1" applyProtection="1">
      <alignment horizontal="right" vertical="center" wrapText="1"/>
    </xf>
    <xf numFmtId="0" fontId="5" fillId="0" borderId="26" xfId="55" applyNumberFormat="1" applyFont="1" applyFill="1" applyBorder="1" applyAlignment="1" applyProtection="1">
      <alignment horizontal="right" vertical="center" wrapText="1"/>
    </xf>
    <xf numFmtId="0" fontId="74" fillId="0" borderId="0" xfId="55" applyFont="1" applyFill="1" applyAlignment="1" applyProtection="1">
      <alignment horizontal="center" vertical="center" wrapText="1"/>
    </xf>
    <xf numFmtId="0" fontId="5" fillId="8" borderId="5" xfId="55" applyNumberFormat="1" applyFont="1" applyFill="1" applyBorder="1" applyAlignment="1" applyProtection="1">
      <alignment horizontal="left" vertical="center" wrapText="1"/>
    </xf>
    <xf numFmtId="0" fontId="5" fillId="8" borderId="26" xfId="47" applyNumberFormat="1" applyFont="1" applyFill="1" applyBorder="1" applyAlignment="1" applyProtection="1">
      <alignment horizontal="left" vertical="center" wrapText="1"/>
    </xf>
    <xf numFmtId="0" fontId="5" fillId="0" borderId="0" xfId="55" applyFont="1" applyFill="1" applyAlignment="1" applyProtection="1">
      <alignment horizontal="center" vertical="top" wrapText="1"/>
    </xf>
    <xf numFmtId="0" fontId="41" fillId="7" borderId="0" xfId="55" applyFont="1" applyFill="1" applyBorder="1" applyAlignment="1" applyProtection="1">
      <alignment horizontal="center" vertical="top" wrapText="1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49" fontId="5" fillId="9" borderId="5" xfId="0" applyNumberFormat="1" applyFont="1" applyFill="1" applyBorder="1" applyAlignment="1" applyProtection="1">
      <alignment horizontal="left" vertical="center" wrapText="1" indent="3"/>
      <protection locked="0"/>
    </xf>
    <xf numFmtId="0" fontId="74" fillId="0" borderId="0" xfId="47" applyFont="1" applyFill="1" applyBorder="1" applyAlignment="1" applyProtection="1">
      <alignment horizontal="right" vertical="center" wrapText="1"/>
    </xf>
    <xf numFmtId="0" fontId="74" fillId="0" borderId="0" xfId="54" applyNumberFormat="1" applyFont="1" applyFill="1" applyBorder="1" applyAlignment="1" applyProtection="1">
      <alignment horizontal="center" vertical="center" wrapText="1"/>
    </xf>
    <xf numFmtId="0" fontId="5" fillId="0" borderId="0" xfId="54" applyNumberFormat="1" applyFont="1" applyFill="1" applyBorder="1" applyAlignment="1" applyProtection="1">
      <alignment horizontal="center" vertical="center" wrapText="1"/>
    </xf>
    <xf numFmtId="0" fontId="47" fillId="0" borderId="0" xfId="47" applyFont="1" applyFill="1" applyBorder="1" applyAlignment="1" applyProtection="1">
      <alignment horizontal="center" vertical="center" wrapText="1"/>
    </xf>
    <xf numFmtId="0" fontId="0" fillId="7" borderId="5" xfId="37" applyNumberFormat="1" applyFont="1" applyFill="1" applyBorder="1" applyAlignment="1" applyProtection="1">
      <alignment horizontal="center" vertical="center" wrapText="1"/>
    </xf>
    <xf numFmtId="0" fontId="0" fillId="12" borderId="5" xfId="47" applyFont="1" applyFill="1" applyBorder="1" applyAlignment="1" applyProtection="1">
      <alignment horizontal="center" vertical="center" wrapText="1"/>
    </xf>
    <xf numFmtId="0" fontId="5" fillId="12" borderId="5" xfId="47" applyFont="1" applyFill="1" applyBorder="1" applyAlignment="1" applyProtection="1">
      <alignment horizontal="center" vertical="center" wrapText="1"/>
    </xf>
    <xf numFmtId="0" fontId="57" fillId="0" borderId="23" xfId="54" applyNumberFormat="1" applyFont="1" applyFill="1" applyBorder="1" applyAlignment="1" applyProtection="1">
      <alignment horizontal="left" vertical="center" wrapText="1" indent="1"/>
    </xf>
    <xf numFmtId="0" fontId="5" fillId="7" borderId="26" xfId="55" applyNumberFormat="1" applyFont="1" applyFill="1" applyBorder="1" applyAlignment="1" applyProtection="1">
      <alignment horizontal="left" vertical="center" wrapText="1"/>
    </xf>
    <xf numFmtId="0" fontId="5" fillId="8" borderId="14" xfId="55" applyNumberFormat="1" applyFont="1" applyFill="1" applyBorder="1" applyAlignment="1" applyProtection="1">
      <alignment horizontal="left" vertical="center" wrapText="1"/>
    </xf>
    <xf numFmtId="49" fontId="5" fillId="2" borderId="26" xfId="0" applyNumberFormat="1" applyFont="1" applyFill="1" applyBorder="1" applyAlignment="1" applyProtection="1">
      <alignment horizontal="left" vertical="center" wrapText="1" indent="3"/>
      <protection locked="0"/>
    </xf>
    <xf numFmtId="49" fontId="5" fillId="2" borderId="5" xfId="0" applyNumberFormat="1" applyFont="1" applyFill="1" applyBorder="1" applyAlignment="1" applyProtection="1">
      <alignment horizontal="left" vertical="center" wrapText="1" indent="3"/>
      <protection locked="0"/>
    </xf>
    <xf numFmtId="0" fontId="41" fillId="0" borderId="5" xfId="55" applyFont="1" applyFill="1" applyBorder="1" applyAlignment="1" applyProtection="1">
      <alignment horizontal="center" vertical="center" wrapText="1"/>
    </xf>
    <xf numFmtId="0" fontId="5" fillId="0" borderId="16" xfId="55" applyNumberFormat="1" applyFont="1" applyFill="1" applyBorder="1" applyAlignment="1" applyProtection="1">
      <alignment horizontal="center" vertical="center" wrapText="1"/>
    </xf>
    <xf numFmtId="0" fontId="5" fillId="0" borderId="28" xfId="55" applyNumberFormat="1" applyFont="1" applyFill="1" applyBorder="1" applyAlignment="1" applyProtection="1">
      <alignment horizontal="center" vertical="center" wrapText="1"/>
    </xf>
    <xf numFmtId="0" fontId="5" fillId="0" borderId="26" xfId="55" applyNumberFormat="1" applyFont="1" applyFill="1" applyBorder="1" applyAlignment="1" applyProtection="1">
      <alignment horizontal="center" vertical="center" wrapText="1"/>
    </xf>
    <xf numFmtId="4" fontId="5" fillId="0" borderId="16" xfId="55" applyNumberFormat="1" applyFont="1" applyFill="1" applyBorder="1" applyAlignment="1" applyProtection="1">
      <alignment horizontal="right" vertical="center" wrapText="1"/>
    </xf>
    <xf numFmtId="4" fontId="5" fillId="0" borderId="26" xfId="55" applyNumberFormat="1" applyFont="1" applyFill="1" applyBorder="1" applyAlignment="1" applyProtection="1">
      <alignment horizontal="right" vertical="center" wrapText="1"/>
    </xf>
    <xf numFmtId="0" fontId="5" fillId="8" borderId="14" xfId="47" applyNumberFormat="1" applyFont="1" applyFill="1" applyBorder="1" applyAlignment="1" applyProtection="1">
      <alignment horizontal="left" vertical="center" wrapText="1"/>
    </xf>
    <xf numFmtId="0" fontId="5" fillId="8" borderId="5" xfId="47" applyNumberFormat="1" applyFont="1" applyFill="1" applyBorder="1" applyAlignment="1" applyProtection="1">
      <alignment horizontal="left" vertical="center" wrapText="1"/>
    </xf>
    <xf numFmtId="0" fontId="17" fillId="0" borderId="15" xfId="32" applyFont="1" applyFill="1" applyBorder="1" applyAlignment="1" applyProtection="1">
      <alignment horizontal="left" vertical="center" wrapText="1" indent="1"/>
    </xf>
    <xf numFmtId="49" fontId="5" fillId="0" borderId="0" xfId="41" applyBorder="1" applyAlignment="1" applyProtection="1">
      <alignment horizontal="left" vertical="top" wrapText="1"/>
    </xf>
    <xf numFmtId="0" fontId="5" fillId="7" borderId="5" xfId="48" applyNumberFormat="1" applyFont="1" applyFill="1" applyBorder="1" applyAlignment="1" applyProtection="1">
      <alignment horizontal="center" vertical="center" wrapText="1"/>
    </xf>
    <xf numFmtId="49" fontId="5" fillId="0" borderId="0" xfId="41" applyFont="1" applyAlignment="1">
      <alignment horizontal="left" vertical="top" wrapText="1"/>
    </xf>
    <xf numFmtId="49" fontId="0" fillId="12" borderId="15" xfId="0" applyFont="1" applyFill="1" applyBorder="1" applyAlignment="1">
      <alignment horizontal="left" vertical="center" indent="1"/>
    </xf>
    <xf numFmtId="0" fontId="5" fillId="8" borderId="13" xfId="54" applyNumberFormat="1" applyFont="1" applyFill="1" applyBorder="1" applyAlignment="1" applyProtection="1">
      <alignment horizontal="left" vertical="center" wrapText="1"/>
    </xf>
    <xf numFmtId="0" fontId="5" fillId="8" borderId="15" xfId="54" applyNumberFormat="1" applyFont="1" applyFill="1" applyBorder="1" applyAlignment="1" applyProtection="1">
      <alignment horizontal="left" vertical="center" wrapText="1"/>
    </xf>
    <xf numFmtId="0" fontId="5" fillId="8" borderId="14" xfId="54" applyNumberFormat="1" applyFont="1" applyFill="1" applyBorder="1" applyAlignment="1" applyProtection="1">
      <alignment horizontal="left" vertical="center" wrapText="1"/>
    </xf>
    <xf numFmtId="49" fontId="5" fillId="2" borderId="13" xfId="54" applyNumberFormat="1" applyFont="1" applyFill="1" applyBorder="1" applyAlignment="1" applyProtection="1">
      <alignment horizontal="left" vertical="center" wrapText="1"/>
      <protection locked="0"/>
    </xf>
    <xf numFmtId="49" fontId="5" fillId="2" borderId="15" xfId="54" applyNumberFormat="1" applyFont="1" applyFill="1" applyBorder="1" applyAlignment="1" applyProtection="1">
      <alignment horizontal="left" vertical="center" wrapText="1"/>
      <protection locked="0"/>
    </xf>
    <xf numFmtId="49" fontId="5" fillId="2" borderId="14" xfId="54" applyNumberFormat="1" applyFont="1" applyFill="1" applyBorder="1" applyAlignment="1" applyProtection="1">
      <alignment horizontal="left" vertical="center" wrapText="1"/>
      <protection locked="0"/>
    </xf>
    <xf numFmtId="0" fontId="5" fillId="9" borderId="13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15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14" xfId="55" applyNumberFormat="1" applyFont="1" applyFill="1" applyBorder="1" applyAlignment="1" applyProtection="1">
      <alignment horizontal="left" vertical="center" wrapText="1"/>
      <protection locked="0"/>
    </xf>
    <xf numFmtId="0" fontId="5" fillId="8" borderId="39" xfId="54" applyNumberFormat="1" applyFont="1" applyFill="1" applyBorder="1" applyAlignment="1" applyProtection="1">
      <alignment horizontal="left" vertical="center" wrapText="1"/>
    </xf>
    <xf numFmtId="49" fontId="0" fillId="11" borderId="16" xfId="54" applyNumberFormat="1" applyFont="1" applyFill="1" applyBorder="1" applyAlignment="1" applyProtection="1">
      <alignment horizontal="center" vertical="center" wrapText="1"/>
      <protection locked="0"/>
    </xf>
    <xf numFmtId="49" fontId="37" fillId="11" borderId="26" xfId="54" applyNumberFormat="1" applyFont="1" applyFill="1" applyBorder="1" applyAlignment="1" applyProtection="1">
      <alignment horizontal="center" vertical="center" wrapText="1"/>
      <protection locked="0"/>
    </xf>
    <xf numFmtId="14" fontId="49" fillId="0" borderId="5" xfId="54" applyNumberFormat="1" applyFont="1" applyFill="1" applyBorder="1" applyAlignment="1" applyProtection="1">
      <alignment horizontal="center" vertical="center" wrapText="1"/>
    </xf>
    <xf numFmtId="0" fontId="5" fillId="8" borderId="13" xfId="55" applyNumberFormat="1" applyFont="1" applyFill="1" applyBorder="1" applyAlignment="1" applyProtection="1">
      <alignment horizontal="left" vertical="center" wrapText="1"/>
    </xf>
    <xf numFmtId="0" fontId="5" fillId="8" borderId="15" xfId="55" applyNumberFormat="1" applyFont="1" applyFill="1" applyBorder="1" applyAlignment="1" applyProtection="1">
      <alignment horizontal="left" vertical="center" wrapText="1"/>
    </xf>
    <xf numFmtId="0" fontId="5" fillId="9" borderId="19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23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21" xfId="55" applyNumberFormat="1" applyFont="1" applyFill="1" applyBorder="1" applyAlignment="1" applyProtection="1">
      <alignment horizontal="left" vertical="center" wrapText="1"/>
      <protection locked="0"/>
    </xf>
    <xf numFmtId="49" fontId="5" fillId="11" borderId="40" xfId="54" applyNumberFormat="1" applyFont="1" applyFill="1" applyBorder="1" applyAlignment="1" applyProtection="1">
      <alignment horizontal="center" vertical="center" wrapText="1"/>
    </xf>
    <xf numFmtId="49" fontId="5" fillId="11" borderId="35" xfId="54" applyNumberFormat="1" applyFont="1" applyFill="1" applyBorder="1" applyAlignment="1" applyProtection="1">
      <alignment horizontal="center" vertical="center" wrapText="1"/>
    </xf>
    <xf numFmtId="0" fontId="29" fillId="0" borderId="20" xfId="55" applyFont="1" applyFill="1" applyBorder="1" applyAlignment="1" applyProtection="1">
      <alignment horizontal="center" vertical="top" wrapText="1"/>
    </xf>
    <xf numFmtId="0" fontId="29" fillId="0" borderId="0" xfId="55" applyFont="1" applyFill="1" applyBorder="1" applyAlignment="1" applyProtection="1">
      <alignment horizontal="center" vertical="top" wrapText="1"/>
    </xf>
    <xf numFmtId="49" fontId="5" fillId="11" borderId="41" xfId="54" applyNumberFormat="1" applyFont="1" applyFill="1" applyBorder="1" applyAlignment="1" applyProtection="1">
      <alignment horizontal="center" vertical="center" wrapText="1"/>
    </xf>
    <xf numFmtId="49" fontId="5" fillId="11" borderId="42" xfId="54" applyNumberFormat="1" applyFont="1" applyFill="1" applyBorder="1" applyAlignment="1" applyProtection="1">
      <alignment horizontal="center" vertical="center" wrapText="1"/>
    </xf>
    <xf numFmtId="0" fontId="5" fillId="8" borderId="39" xfId="47" applyNumberFormat="1" applyFont="1" applyFill="1" applyBorder="1" applyAlignment="1" applyProtection="1">
      <alignment horizontal="left" vertical="center" wrapText="1"/>
    </xf>
    <xf numFmtId="0" fontId="5" fillId="8" borderId="15" xfId="47" applyNumberFormat="1" applyFont="1" applyFill="1" applyBorder="1" applyAlignment="1" applyProtection="1">
      <alignment horizontal="left" vertical="center" wrapText="1"/>
    </xf>
    <xf numFmtId="0" fontId="5" fillId="7" borderId="0" xfId="55" applyFont="1" applyFill="1" applyBorder="1" applyAlignment="1" applyProtection="1">
      <alignment horizontal="center" vertical="center" wrapText="1"/>
    </xf>
    <xf numFmtId="0" fontId="5" fillId="12" borderId="5" xfId="45" applyFont="1" applyFill="1" applyBorder="1" applyAlignment="1" applyProtection="1">
      <alignment horizontal="center" vertical="center" wrapText="1"/>
    </xf>
    <xf numFmtId="0" fontId="5" fillId="0" borderId="16" xfId="55" applyNumberFormat="1" applyFont="1" applyFill="1" applyBorder="1" applyAlignment="1" applyProtection="1">
      <alignment horizontal="left" vertical="center" wrapText="1"/>
    </xf>
    <xf numFmtId="0" fontId="5" fillId="0" borderId="28" xfId="55" applyNumberFormat="1" applyFont="1" applyFill="1" applyBorder="1" applyAlignment="1" applyProtection="1">
      <alignment horizontal="left" vertical="center" wrapText="1"/>
    </xf>
    <xf numFmtId="0" fontId="5" fillId="0" borderId="26" xfId="55" applyNumberFormat="1" applyFont="1" applyFill="1" applyBorder="1" applyAlignment="1" applyProtection="1">
      <alignment horizontal="left" vertical="center" wrapText="1"/>
    </xf>
    <xf numFmtId="0" fontId="29" fillId="7" borderId="17" xfId="33" applyNumberFormat="1" applyFont="1" applyFill="1" applyBorder="1" applyAlignment="1" applyProtection="1">
      <alignment horizontal="center" vertical="center" wrapText="1"/>
    </xf>
    <xf numFmtId="0" fontId="0" fillId="9" borderId="5" xfId="0" applyNumberFormat="1" applyFill="1" applyBorder="1" applyAlignment="1" applyProtection="1">
      <alignment horizontal="left" vertical="center" wrapText="1"/>
      <protection locked="0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5" fillId="9" borderId="5" xfId="33" applyNumberFormat="1" applyFont="1" applyFill="1" applyBorder="1" applyAlignment="1" applyProtection="1">
      <alignment horizontal="left" vertical="center" wrapText="1"/>
      <protection locked="0"/>
    </xf>
    <xf numFmtId="49" fontId="0" fillId="0" borderId="5" xfId="0" applyBorder="1" applyAlignment="1">
      <alignment horizontal="left" vertical="top"/>
    </xf>
    <xf numFmtId="49" fontId="5" fillId="2" borderId="5" xfId="33" applyNumberFormat="1" applyFont="1" applyFill="1" applyBorder="1" applyAlignment="1" applyProtection="1">
      <alignment horizontal="left" vertical="center" wrapText="1"/>
      <protection locked="0"/>
    </xf>
    <xf numFmtId="49" fontId="0" fillId="2" borderId="5" xfId="0" applyFill="1" applyBorder="1" applyAlignment="1" applyProtection="1">
      <alignment horizontal="left" vertical="top"/>
      <protection locked="0"/>
    </xf>
    <xf numFmtId="0" fontId="5" fillId="11" borderId="5" xfId="54" applyNumberFormat="1" applyFont="1" applyFill="1" applyBorder="1" applyAlignment="1" applyProtection="1">
      <alignment horizontal="left" vertical="center" wrapText="1"/>
    </xf>
    <xf numFmtId="49" fontId="0" fillId="11" borderId="5" xfId="0" applyFill="1" applyBorder="1" applyAlignment="1" applyProtection="1">
      <alignment horizontal="left" vertical="top"/>
    </xf>
    <xf numFmtId="0" fontId="5" fillId="0" borderId="5" xfId="33" applyNumberFormat="1" applyFont="1" applyFill="1" applyBorder="1" applyAlignment="1" applyProtection="1">
      <alignment horizontal="left" vertical="center" wrapText="1"/>
    </xf>
    <xf numFmtId="0" fontId="5" fillId="0" borderId="5" xfId="54" applyNumberFormat="1" applyFont="1" applyFill="1" applyBorder="1" applyAlignment="1" applyProtection="1">
      <alignment horizontal="left" vertical="center" wrapText="1"/>
    </xf>
    <xf numFmtId="0" fontId="5" fillId="11" borderId="5" xfId="54" applyNumberFormat="1" applyFont="1" applyFill="1" applyBorder="1" applyAlignment="1" applyProtection="1">
      <alignment horizontal="center" vertical="center" wrapText="1"/>
    </xf>
    <xf numFmtId="0" fontId="5" fillId="0" borderId="5" xfId="54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" fontId="5" fillId="9" borderId="5" xfId="55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55" applyNumberFormat="1" applyFont="1" applyFill="1" applyBorder="1" applyAlignment="1" applyProtection="1">
      <alignment horizontal="center" vertical="center" wrapText="1"/>
    </xf>
    <xf numFmtId="0" fontId="33" fillId="0" borderId="14" xfId="55" applyFont="1" applyFill="1" applyBorder="1" applyAlignment="1" applyProtection="1">
      <alignment horizontal="center" vertical="center" wrapText="1"/>
    </xf>
    <xf numFmtId="0" fontId="7" fillId="10" borderId="5" xfId="0" applyNumberFormat="1" applyFont="1" applyFill="1" applyBorder="1" applyAlignment="1" applyProtection="1">
      <alignment horizontal="center" vertical="center" wrapText="1"/>
    </xf>
  </cellXfs>
  <cellStyles count="10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— акцент1" xfId="74" builtinId="30" hidden="1"/>
    <cellStyle name="20% — акцент2" xfId="78" builtinId="34" hidden="1"/>
    <cellStyle name="20% — акцент3" xfId="82" builtinId="38" hidden="1"/>
    <cellStyle name="20% — акцент4" xfId="86" builtinId="42" hidden="1"/>
    <cellStyle name="20% — акцент5" xfId="90" builtinId="46" hidden="1"/>
    <cellStyle name="20% — акцент6" xfId="94" builtinId="50" hidden="1"/>
    <cellStyle name="40% — акцент1" xfId="75" builtinId="31" hidden="1"/>
    <cellStyle name="40% — акцент2" xfId="79" builtinId="35" hidden="1"/>
    <cellStyle name="40% — акцент3" xfId="83" builtinId="39" hidden="1"/>
    <cellStyle name="40% — акцент4" xfId="87" builtinId="43" hidden="1"/>
    <cellStyle name="40% — акцент5" xfId="91" builtinId="47" hidden="1"/>
    <cellStyle name="40% — акцент6" xfId="95" builtinId="51" hidden="1"/>
    <cellStyle name="60% — акцент1" xfId="76" builtinId="32" hidden="1"/>
    <cellStyle name="60% — акцент2" xfId="80" builtinId="36" hidden="1"/>
    <cellStyle name="60% — акцент3" xfId="84" builtinId="40" hidden="1"/>
    <cellStyle name="60% — акцент4" xfId="88" builtinId="44" hidden="1"/>
    <cellStyle name="60% — акцент5" xfId="92" builtinId="48" hidden="1"/>
    <cellStyle name="60% — акцент6" xfId="96" builtinId="52" hidden="1"/>
    <cellStyle name="Currency [0]" xfId="16"/>
    <cellStyle name="currency1" xfId="17"/>
    <cellStyle name="Currency2" xfId="18"/>
    <cellStyle name="currency3" xfId="19"/>
    <cellStyle name="currency4" xfId="20"/>
    <cellStyle name="Followed Hyperlink" xfId="21"/>
    <cellStyle name="Header 3" xfId="22"/>
    <cellStyle name="Hyperlink" xfId="23"/>
    <cellStyle name="normal" xfId="24"/>
    <cellStyle name="Normal1" xfId="25"/>
    <cellStyle name="Normal2" xfId="26"/>
    <cellStyle name="Percent1" xfId="27"/>
    <cellStyle name="Title 4" xfId="28"/>
    <cellStyle name="Акцент1" xfId="73" builtinId="29" hidden="1"/>
    <cellStyle name="Акцент2" xfId="77" builtinId="33" hidden="1"/>
    <cellStyle name="Акцент3" xfId="81" builtinId="37" hidden="1"/>
    <cellStyle name="Акцент4" xfId="85" builtinId="41" hidden="1"/>
    <cellStyle name="Акцент5" xfId="89" builtinId="45" hidden="1"/>
    <cellStyle name="Акцент6" xfId="93" builtinId="49" hidden="1"/>
    <cellStyle name="Ввод " xfId="29" builtinId="20" customBuiltin="1"/>
    <cellStyle name="Вывод" xfId="65" builtinId="21" hidden="1"/>
    <cellStyle name="Вычисление" xfId="66" builtinId="22" hidden="1"/>
    <cellStyle name="Гиперссылка" xfId="30" builtinId="8" customBuiltin="1"/>
    <cellStyle name="Гиперссылка 2 2" xfId="31"/>
    <cellStyle name="Денежный" xfId="99" builtinId="4" hidden="1"/>
    <cellStyle name="Денежный [0]" xfId="100" builtinId="7" hidden="1"/>
    <cellStyle name="Заголовок" xfId="32"/>
    <cellStyle name="Заголовок 1" xfId="58" builtinId="16" hidden="1"/>
    <cellStyle name="Заголовок 2" xfId="59" builtinId="17" hidden="1"/>
    <cellStyle name="Заголовок 3" xfId="60" builtinId="18" hidden="1"/>
    <cellStyle name="Заголовок 4" xfId="61" builtinId="19" hidden="1"/>
    <cellStyle name="ЗаголовокСтолбца" xfId="33"/>
    <cellStyle name="Значение" xfId="34"/>
    <cellStyle name="Итог" xfId="72" builtinId="25" hidden="1"/>
    <cellStyle name="Контрольная ячейка" xfId="68" builtinId="23" hidden="1"/>
    <cellStyle name="Название" xfId="57" builtinId="15" hidden="1"/>
    <cellStyle name="Нейтральный" xfId="64" builtinId="28" hidden="1"/>
    <cellStyle name="Обычный" xfId="0" builtinId="0" customBuiltin="1"/>
    <cellStyle name="Обычный 10" xfId="35"/>
    <cellStyle name="Обычный 12 2" xfId="36"/>
    <cellStyle name="Обычный 14" xfId="37"/>
    <cellStyle name="Обычный 15" xfId="38"/>
    <cellStyle name="Обычный 2" xfId="39"/>
    <cellStyle name="Обычный 2 2" xfId="40"/>
    <cellStyle name="Обычный 3" xfId="41"/>
    <cellStyle name="Обычный 3 2" xfId="42"/>
    <cellStyle name="Обычный 3 3" xfId="43"/>
    <cellStyle name="Обычный 4" xfId="44"/>
    <cellStyle name="Обычный_BALANCE.WARM.2007YEAR(FACT)" xfId="45"/>
    <cellStyle name="Обычный_INVEST.WARM.PLAN.4.78(v0.1)" xfId="46"/>
    <cellStyle name="Обычный_JKH.OPEN.INFO.HVS(v3.5)_цены161210" xfId="47"/>
    <cellStyle name="Обычный_JKH.OPEN.INFO.PRICE.VO_v4.0(10.02.11)" xfId="48"/>
    <cellStyle name="Обычный_KRU.TARIFF.FACT-0.3" xfId="49"/>
    <cellStyle name="Обычный_MINENERGO.340.PRIL79(v0.1)" xfId="50"/>
    <cellStyle name="Обычный_PREDEL.JKH.2010(v1.3)" xfId="51"/>
    <cellStyle name="Обычный_razrabotka_sablonov_po_WKU" xfId="52"/>
    <cellStyle name="Обычный_SIMPLE_1_massive2" xfId="53"/>
    <cellStyle name="Обычный_ЖКУ_проект3" xfId="54"/>
    <cellStyle name="Обычный_Мониторинг инвестиций" xfId="55"/>
    <cellStyle name="Обычный_Шаблон по источникам для Модуля Реестр (2)" xfId="56"/>
    <cellStyle name="Плохой" xfId="63" builtinId="27" hidden="1"/>
    <cellStyle name="Пояснение" xfId="71" builtinId="53" hidden="1"/>
    <cellStyle name="Примечание" xfId="70" builtinId="10" hidden="1"/>
    <cellStyle name="Процентный" xfId="101" builtinId="5" hidden="1"/>
    <cellStyle name="Связанная ячейка" xfId="67" builtinId="24" hidden="1"/>
    <cellStyle name="Текст предупреждения" xfId="69" builtinId="11" hidden="1"/>
    <cellStyle name="Финансовый" xfId="97" builtinId="3" hidden="1"/>
    <cellStyle name="Финансовый [0]" xfId="98" builtinId="6" hidden="1"/>
    <cellStyle name="Хороший" xfId="62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BCBCBC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00008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6.png"/><Relationship Id="rId1" Type="http://schemas.openxmlformats.org/officeDocument/2006/relationships/image" Target="../media/image18.png"/><Relationship Id="rId4" Type="http://schemas.openxmlformats.org/officeDocument/2006/relationships/image" Target="../media/image20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 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7206806" name="InstrImg_1" descr="icon1">
          <a:extLst>
            <a:ext uri="{FF2B5EF4-FFF2-40B4-BE49-F238E27FC236}">
              <a16:creationId xmlns:a16="http://schemas.microsoft.com/office/drawing/2014/main" id="{00000000-0008-0000-0200-000096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7206807" name="InstrImg_2" descr="icon2">
          <a:extLst>
            <a:ext uri="{FF2B5EF4-FFF2-40B4-BE49-F238E27FC236}">
              <a16:creationId xmlns:a16="http://schemas.microsoft.com/office/drawing/2014/main" id="{00000000-0008-0000-0200-000097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7206808" name="InstrImg_3" descr="icon3">
          <a:extLst>
            <a:ext uri="{FF2B5EF4-FFF2-40B4-BE49-F238E27FC236}">
              <a16:creationId xmlns:a16="http://schemas.microsoft.com/office/drawing/2014/main" id="{00000000-0008-0000-0200-000098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7206809" name="InstrImg_4" descr="icon4">
          <a:extLst>
            <a:ext uri="{FF2B5EF4-FFF2-40B4-BE49-F238E27FC236}">
              <a16:creationId xmlns:a16="http://schemas.microsoft.com/office/drawing/2014/main" id="{00000000-0008-0000-0200-000099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7206810" name="InstrImg_5" descr="icon5">
          <a:extLst>
            <a:ext uri="{FF2B5EF4-FFF2-40B4-BE49-F238E27FC236}">
              <a16:creationId xmlns:a16="http://schemas.microsoft.com/office/drawing/2014/main" id="{00000000-0008-0000-0200-00009A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7206811" name="InstrImg_6" descr="icon6">
          <a:extLst>
            <a:ext uri="{FF2B5EF4-FFF2-40B4-BE49-F238E27FC236}">
              <a16:creationId xmlns:a16="http://schemas.microsoft.com/office/drawing/2014/main" id="{00000000-0008-0000-0200-00009B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7206812" name="InstrImg_7" descr="icon7">
          <a:extLst>
            <a:ext uri="{FF2B5EF4-FFF2-40B4-BE49-F238E27FC236}">
              <a16:creationId xmlns:a16="http://schemas.microsoft.com/office/drawing/2014/main" id="{00000000-0008-0000-0200-00009C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7206813" name="InstrImg_8" descr="icon8.png">
          <a:extLst>
            <a:ext uri="{FF2B5EF4-FFF2-40B4-BE49-F238E27FC236}">
              <a16:creationId xmlns:a16="http://schemas.microsoft.com/office/drawing/2014/main" id="{00000000-0008-0000-0200-00009D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7206815" name="cmdAct_2" descr="icon15.png">
          <a:extLst>
            <a:ext uri="{FF2B5EF4-FFF2-40B4-BE49-F238E27FC236}">
              <a16:creationId xmlns:a16="http://schemas.microsoft.com/office/drawing/2014/main" id="{00000000-0008-0000-0200-00009F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52400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 hidden="1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7206817" name="cmdNoAct_2" descr="icon16.png" hidden="1">
          <a:extLst>
            <a:ext uri="{FF2B5EF4-FFF2-40B4-BE49-F238E27FC236}">
              <a16:creationId xmlns:a16="http://schemas.microsoft.com/office/drawing/2014/main" id="{00000000-0008-0000-0200-0000A1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8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0" name="chkGetUpdatesTrue" descr="check_yes.jpg">
          <a:extLst>
            <a:ext uri="{FF2B5EF4-FFF2-40B4-BE49-F238E27FC236}">
              <a16:creationId xmlns:a16="http://schemas.microsoft.com/office/drawing/2014/main" id="{00000000-0008-0000-0200-0000A4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1" name="chkNoUpdatesFalse" descr="check_no.png">
          <a:extLst>
            <a:ext uri="{FF2B5EF4-FFF2-40B4-BE49-F238E27FC236}">
              <a16:creationId xmlns:a16="http://schemas.microsoft.com/office/drawing/2014/main" id="{00000000-0008-0000-0200-0000A5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2" name="chkNoUpdatesTrue" descr="check_yes.jpg" hidden="1">
          <a:extLst>
            <a:ext uri="{FF2B5EF4-FFF2-40B4-BE49-F238E27FC236}">
              <a16:creationId xmlns:a16="http://schemas.microsoft.com/office/drawing/2014/main" id="{00000000-0008-0000-0200-0000A6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3" name="chkGetUpdatesFalse" descr="check_no.png" hidden="1">
          <a:extLst>
            <a:ext uri="{FF2B5EF4-FFF2-40B4-BE49-F238E27FC236}">
              <a16:creationId xmlns:a16="http://schemas.microsoft.com/office/drawing/2014/main" id="{00000000-0008-0000-0200-0000A7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103</xdr:row>
      <xdr:rowOff>180974</xdr:rowOff>
    </xdr:from>
    <xdr:to>
      <xdr:col>9</xdr:col>
      <xdr:colOff>87599</xdr:colOff>
      <xdr:row>106</xdr:row>
      <xdr:rowOff>5474</xdr:rowOff>
    </xdr:to>
    <xdr:sp macro="[0]!Instruction.cmdGetUpdate_Click" textlink="">
      <xdr:nvSpPr>
        <xdr:cNvPr id="32" name="cmdGetUpdate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>
          <a:spLocks noChangeArrowheads="1"/>
        </xdr:cNvSpPr>
      </xdr:nvSpPr>
      <xdr:spPr bwMode="auto">
        <a:xfrm>
          <a:off x="2581275" y="2638424"/>
          <a:ext cx="1563974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255271</xdr:colOff>
      <xdr:row>103</xdr:row>
      <xdr:rowOff>180974</xdr:rowOff>
    </xdr:from>
    <xdr:to>
      <xdr:col>15</xdr:col>
      <xdr:colOff>47626</xdr:colOff>
      <xdr:row>106</xdr:row>
      <xdr:rowOff>5474</xdr:rowOff>
    </xdr:to>
    <xdr:sp macro="[0]!Instruction.cmdShowHideUpdateLog_Click" textlink="">
      <xdr:nvSpPr>
        <xdr:cNvPr id="34" name="cmdShowHideUpdateLog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4312921" y="2638424"/>
          <a:ext cx="1564005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4</xdr:col>
      <xdr:colOff>19050</xdr:colOff>
      <xdr:row>103</xdr:row>
      <xdr:rowOff>161925</xdr:rowOff>
    </xdr:from>
    <xdr:to>
      <xdr:col>5</xdr:col>
      <xdr:colOff>142875</xdr:colOff>
      <xdr:row>106</xdr:row>
      <xdr:rowOff>9525</xdr:rowOff>
    </xdr:to>
    <xdr:pic macro="[0]!Instruction.cmdGetUpdate_Click">
      <xdr:nvPicPr>
        <xdr:cNvPr id="7206826" name="cmdGetUpdateImg" descr="icon11.png">
          <a:extLst>
            <a:ext uri="{FF2B5EF4-FFF2-40B4-BE49-F238E27FC236}">
              <a16:creationId xmlns:a16="http://schemas.microsoft.com/office/drawing/2014/main" id="{00000000-0008-0000-0200-0000AA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238125</xdr:colOff>
      <xdr:row>103</xdr:row>
      <xdr:rowOff>161925</xdr:rowOff>
    </xdr:from>
    <xdr:to>
      <xdr:col>11</xdr:col>
      <xdr:colOff>66675</xdr:colOff>
      <xdr:row>106</xdr:row>
      <xdr:rowOff>9525</xdr:rowOff>
    </xdr:to>
    <xdr:pic macro="[0]!Instruction.cmdShowHideUpdateLog_Click">
      <xdr:nvPicPr>
        <xdr:cNvPr id="7206827" name="cmdShowHideUpdateLogImg" descr="icon13.png">
          <a:extLst>
            <a:ext uri="{FF2B5EF4-FFF2-40B4-BE49-F238E27FC236}">
              <a16:creationId xmlns:a16="http://schemas.microsoft.com/office/drawing/2014/main" id="{00000000-0008-0000-0200-0000AB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  <a:ext uri="{FF2B5EF4-FFF2-40B4-BE49-F238E27FC236}">
                  <a16:creationId xmlns:a16="http://schemas.microsoft.com/office/drawing/2014/main" id="{00000000-0008-0000-0200-000001F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219075</xdr:colOff>
      <xdr:row>1</xdr:row>
      <xdr:rowOff>85725</xdr:rowOff>
    </xdr:from>
    <xdr:to>
      <xdr:col>24</xdr:col>
      <xdr:colOff>279237</xdr:colOff>
      <xdr:row>2</xdr:row>
      <xdr:rowOff>161925</xdr:rowOff>
    </xdr:to>
    <xdr:sp macro="[0]!Instruction.cmdStart_Click" textlink="">
      <xdr:nvSpPr>
        <xdr:cNvPr id="37" name="cmdStart" hidden="1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>
          <a:spLocks noChangeArrowheads="1"/>
        </xdr:cNvSpPr>
      </xdr:nvSpPr>
      <xdr:spPr bwMode="auto">
        <a:xfrm>
          <a:off x="6934200" y="123825"/>
          <a:ext cx="1831812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1561" name="FREEZE_PANES" descr="update_org.png">
          <a:extLst>
            <a:ext uri="{FF2B5EF4-FFF2-40B4-BE49-F238E27FC236}">
              <a16:creationId xmlns:a16="http://schemas.microsoft.com/office/drawing/2014/main" id="{00000000-0008-0000-0A00-0000C91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1562" name="UNFREEZE_PANES" descr="update_org.png" hidden="1">
          <a:extLst>
            <a:ext uri="{FF2B5EF4-FFF2-40B4-BE49-F238E27FC236}">
              <a16:creationId xmlns:a16="http://schemas.microsoft.com/office/drawing/2014/main" id="{00000000-0008-0000-0A00-0000CA1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7196165" name="shCalendar" hidden="1">
          <a:extLst>
            <a:ext uri="{FF2B5EF4-FFF2-40B4-BE49-F238E27FC236}">
              <a16:creationId xmlns:a16="http://schemas.microsoft.com/office/drawing/2014/main" id="{00000000-0008-0000-0B00-000005CE6D00}"/>
            </a:ext>
          </a:extLst>
        </xdr:cNvPr>
        <xdr:cNvGrpSpPr>
          <a:grpSpLocks/>
        </xdr:cNvGrpSpPr>
      </xdr:nvGrpSpPr>
      <xdr:grpSpPr bwMode="auto">
        <a:xfrm>
          <a:off x="5572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6168" name="shCalendar_bck" hidden="1">
            <a:extLst>
              <a:ext uri="{FF2B5EF4-FFF2-40B4-BE49-F238E27FC236}">
                <a16:creationId xmlns:a16="http://schemas.microsoft.com/office/drawing/2014/main" id="{00000000-0008-0000-0B00-000008CE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6169" name="shCalendar_1" descr="CalendarSmall.bmp" hidden="1">
            <a:extLst>
              <a:ext uri="{FF2B5EF4-FFF2-40B4-BE49-F238E27FC236}">
                <a16:creationId xmlns:a16="http://schemas.microsoft.com/office/drawing/2014/main" id="{00000000-0008-0000-0B00-000009CE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6166" name="FREEZE_PANES" descr="update_org.png">
          <a:extLst>
            <a:ext uri="{FF2B5EF4-FFF2-40B4-BE49-F238E27FC236}">
              <a16:creationId xmlns:a16="http://schemas.microsoft.com/office/drawing/2014/main" id="{00000000-0008-0000-0B00-000006CE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6167" name="UNFREEZE_PANES" descr="update_org.png" hidden="1">
          <a:extLst>
            <a:ext uri="{FF2B5EF4-FFF2-40B4-BE49-F238E27FC236}">
              <a16:creationId xmlns:a16="http://schemas.microsoft.com/office/drawing/2014/main" id="{00000000-0008-0000-0B00-000007CE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7" name="shCalendar" hidden="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8" name="shCalendar_bck" hidden="1">
            <a:extLst>
              <a:ext uri="{FF2B5EF4-FFF2-40B4-BE49-F238E27FC236}">
                <a16:creationId xmlns:a16="http://schemas.microsoft.com/office/drawing/2014/main" id="{00000000-0008-0000-0B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9" name="shCalendar_1" descr="CalendarSmall.bmp" hidden="1">
            <a:extLst>
              <a:ext uri="{FF2B5EF4-FFF2-40B4-BE49-F238E27FC236}">
                <a16:creationId xmlns:a16="http://schemas.microsoft.com/office/drawing/2014/main" id="{00000000-0008-0000-0B00-000009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10" name="shCalendar" hidden="1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1" name="shCalendar_bck" hidden="1">
            <a:extLst>
              <a:ext uri="{FF2B5EF4-FFF2-40B4-BE49-F238E27FC236}">
                <a16:creationId xmlns:a16="http://schemas.microsoft.com/office/drawing/2014/main" id="{00000000-0008-0000-0B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" name="shCalendar_1" descr="CalendarSmall.bmp" hidden="1">
            <a:extLst>
              <a:ext uri="{FF2B5EF4-FFF2-40B4-BE49-F238E27FC236}">
                <a16:creationId xmlns:a16="http://schemas.microsoft.com/office/drawing/2014/main" id="{00000000-0008-0000-0B00-00000C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13" name="shCalendar" hidden="1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4" name="shCalendar_bck" hidden="1">
            <a:extLst>
              <a:ext uri="{FF2B5EF4-FFF2-40B4-BE49-F238E27FC236}">
                <a16:creationId xmlns:a16="http://schemas.microsoft.com/office/drawing/2014/main" id="{00000000-0008-0000-0B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5" name="shCalendar_1" descr="CalendarSmall.bmp" hidden="1">
            <a:extLst>
              <a:ext uri="{FF2B5EF4-FFF2-40B4-BE49-F238E27FC236}">
                <a16:creationId xmlns:a16="http://schemas.microsoft.com/office/drawing/2014/main" id="{00000000-0008-0000-0B00-00000F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16" name="shCalendar" hidden="1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7" name="shCalendar_bck" hidden="1">
            <a:extLst>
              <a:ext uri="{FF2B5EF4-FFF2-40B4-BE49-F238E27FC236}">
                <a16:creationId xmlns:a16="http://schemas.microsoft.com/office/drawing/2014/main" id="{00000000-0008-0000-0B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8" name="shCalendar_1" descr="CalendarSmall.bmp" hidden="1">
            <a:extLst>
              <a:ext uri="{FF2B5EF4-FFF2-40B4-BE49-F238E27FC236}">
                <a16:creationId xmlns:a16="http://schemas.microsoft.com/office/drawing/2014/main" id="{00000000-0008-0000-0B00-000012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3609" name="FREEZE_PANES" descr="update_org.png">
          <a:extLst>
            <a:ext uri="{FF2B5EF4-FFF2-40B4-BE49-F238E27FC236}">
              <a16:creationId xmlns:a16="http://schemas.microsoft.com/office/drawing/2014/main" id="{00000000-0008-0000-0C00-0000C92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3610" name="UNFREEZE_PANES" descr="update_org.png" hidden="1">
          <a:extLst>
            <a:ext uri="{FF2B5EF4-FFF2-40B4-BE49-F238E27FC236}">
              <a16:creationId xmlns:a16="http://schemas.microsoft.com/office/drawing/2014/main" id="{00000000-0008-0000-0C00-0000CA2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42</xdr:col>
      <xdr:colOff>38100</xdr:colOff>
      <xdr:row>22</xdr:row>
      <xdr:rowOff>0</xdr:rowOff>
    </xdr:from>
    <xdr:to>
      <xdr:col>42</xdr:col>
      <xdr:colOff>228600</xdr:colOff>
      <xdr:row>22</xdr:row>
      <xdr:rowOff>190500</xdr:rowOff>
    </xdr:to>
    <xdr:grpSp>
      <xdr:nvGrpSpPr>
        <xdr:cNvPr id="7205334" name="shCalendar" hidden="1">
          <a:extLst>
            <a:ext uri="{FF2B5EF4-FFF2-40B4-BE49-F238E27FC236}">
              <a16:creationId xmlns:a16="http://schemas.microsoft.com/office/drawing/2014/main" id="{00000000-0008-0000-0D00-0000D6F16D00}"/>
            </a:ext>
          </a:extLst>
        </xdr:cNvPr>
        <xdr:cNvGrpSpPr>
          <a:grpSpLocks/>
        </xdr:cNvGrpSpPr>
      </xdr:nvGrpSpPr>
      <xdr:grpSpPr bwMode="auto">
        <a:xfrm>
          <a:off x="25041225" y="35433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40" name="shCalendar_bck" hidden="1">
            <a:extLst>
              <a:ext uri="{FF2B5EF4-FFF2-40B4-BE49-F238E27FC236}">
                <a16:creationId xmlns:a16="http://schemas.microsoft.com/office/drawing/2014/main" id="{00000000-0008-0000-0D00-0000DCF1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41" name="shCalendar_1" descr="CalendarSmall.bmp" hidden="1">
            <a:extLst>
              <a:ext uri="{FF2B5EF4-FFF2-40B4-BE49-F238E27FC236}">
                <a16:creationId xmlns:a16="http://schemas.microsoft.com/office/drawing/2014/main" id="{00000000-0008-0000-0D00-0000DDF1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5335" name="FREEZE_PANES" descr="update_org.png">
          <a:extLst>
            <a:ext uri="{FF2B5EF4-FFF2-40B4-BE49-F238E27FC236}">
              <a16:creationId xmlns:a16="http://schemas.microsoft.com/office/drawing/2014/main" id="{00000000-0008-0000-0D00-0000D7F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5336" name="UNFREEZE_PANES" descr="update_org.png" hidden="1">
          <a:extLst>
            <a:ext uri="{FF2B5EF4-FFF2-40B4-BE49-F238E27FC236}">
              <a16:creationId xmlns:a16="http://schemas.microsoft.com/office/drawing/2014/main" id="{00000000-0008-0000-0D00-0000D8F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3</xdr:row>
      <xdr:rowOff>9525</xdr:rowOff>
    </xdr:from>
    <xdr:to>
      <xdr:col>42</xdr:col>
      <xdr:colOff>190500</xdr:colOff>
      <xdr:row>4</xdr:row>
      <xdr:rowOff>161925</xdr:rowOff>
    </xdr:to>
    <xdr:grpSp>
      <xdr:nvGrpSpPr>
        <xdr:cNvPr id="7205337" name="shCalendar" hidden="1">
          <a:extLst>
            <a:ext uri="{FF2B5EF4-FFF2-40B4-BE49-F238E27FC236}">
              <a16:creationId xmlns:a16="http://schemas.microsoft.com/office/drawing/2014/main" id="{00000000-0008-0000-0D00-0000D9F16D00}"/>
            </a:ext>
          </a:extLst>
        </xdr:cNvPr>
        <xdr:cNvGrpSpPr>
          <a:grpSpLocks/>
        </xdr:cNvGrpSpPr>
      </xdr:nvGrpSpPr>
      <xdr:grpSpPr bwMode="auto">
        <a:xfrm>
          <a:off x="25003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38" name="shCalendar_bck" hidden="1">
            <a:extLst>
              <a:ext uri="{FF2B5EF4-FFF2-40B4-BE49-F238E27FC236}">
                <a16:creationId xmlns:a16="http://schemas.microsoft.com/office/drawing/2014/main" id="{00000000-0008-0000-0D00-0000DAF1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39" name="shCalendar_1" descr="CalendarSmall.bmp" hidden="1">
            <a:extLst>
              <a:ext uri="{FF2B5EF4-FFF2-40B4-BE49-F238E27FC236}">
                <a16:creationId xmlns:a16="http://schemas.microsoft.com/office/drawing/2014/main" id="{00000000-0008-0000-0D00-0000DBF1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25</xdr:col>
      <xdr:colOff>38100</xdr:colOff>
      <xdr:row>3</xdr:row>
      <xdr:rowOff>9525</xdr:rowOff>
    </xdr:from>
    <xdr:to>
      <xdr:col>25</xdr:col>
      <xdr:colOff>228600</xdr:colOff>
      <xdr:row>4</xdr:row>
      <xdr:rowOff>161925</xdr:rowOff>
    </xdr:to>
    <xdr:grpSp>
      <xdr:nvGrpSpPr>
        <xdr:cNvPr id="10" name="shCalendar" hidden="1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GrpSpPr>
          <a:grpSpLocks/>
        </xdr:cNvGrpSpPr>
      </xdr:nvGrpSpPr>
      <xdr:grpSpPr bwMode="auto">
        <a:xfrm>
          <a:off x="137255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1" name="shCalendar_bck" hidden="1">
            <a:extLst>
              <a:ext uri="{FF2B5EF4-FFF2-40B4-BE49-F238E27FC236}">
                <a16:creationId xmlns:a16="http://schemas.microsoft.com/office/drawing/2014/main" id="{00000000-0008-0000-0D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" name="shCalendar_1" descr="CalendarSmall.bmp" hidden="1">
            <a:extLst>
              <a:ext uri="{FF2B5EF4-FFF2-40B4-BE49-F238E27FC236}">
                <a16:creationId xmlns:a16="http://schemas.microsoft.com/office/drawing/2014/main" id="{00000000-0008-0000-0D00-00000C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44</xdr:col>
      <xdr:colOff>38100</xdr:colOff>
      <xdr:row>27</xdr:row>
      <xdr:rowOff>0</xdr:rowOff>
    </xdr:from>
    <xdr:to>
      <xdr:col>44</xdr:col>
      <xdr:colOff>228600</xdr:colOff>
      <xdr:row>27</xdr:row>
      <xdr:rowOff>0</xdr:rowOff>
    </xdr:to>
    <xdr:grpSp>
      <xdr:nvGrpSpPr>
        <xdr:cNvPr id="13" name="shCalendar" hidden="1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GrpSpPr>
          <a:grpSpLocks/>
        </xdr:cNvGrpSpPr>
      </xdr:nvGrpSpPr>
      <xdr:grpSpPr bwMode="auto">
        <a:xfrm>
          <a:off x="33070800" y="4419600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14" name="shCalendar_bck" hidden="1">
            <a:extLst>
              <a:ext uri="{FF2B5EF4-FFF2-40B4-BE49-F238E27FC236}">
                <a16:creationId xmlns:a16="http://schemas.microsoft.com/office/drawing/2014/main" id="{00000000-0008-0000-0D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5" name="shCalendar_1" descr="CalendarSmall.bmp" hidden="1">
            <a:extLst>
              <a:ext uri="{FF2B5EF4-FFF2-40B4-BE49-F238E27FC236}">
                <a16:creationId xmlns:a16="http://schemas.microsoft.com/office/drawing/2014/main" id="{00000000-0008-0000-0D00-00000F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44</xdr:col>
      <xdr:colOff>38100</xdr:colOff>
      <xdr:row>27</xdr:row>
      <xdr:rowOff>0</xdr:rowOff>
    </xdr:from>
    <xdr:to>
      <xdr:col>44</xdr:col>
      <xdr:colOff>228600</xdr:colOff>
      <xdr:row>27</xdr:row>
      <xdr:rowOff>0</xdr:rowOff>
    </xdr:to>
    <xdr:grpSp>
      <xdr:nvGrpSpPr>
        <xdr:cNvPr id="16" name="shCalendar" hidden="1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GrpSpPr>
          <a:grpSpLocks/>
        </xdr:cNvGrpSpPr>
      </xdr:nvGrpSpPr>
      <xdr:grpSpPr bwMode="auto">
        <a:xfrm>
          <a:off x="33070800" y="4419600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17" name="shCalendar_bck" hidden="1">
            <a:extLst>
              <a:ext uri="{FF2B5EF4-FFF2-40B4-BE49-F238E27FC236}">
                <a16:creationId xmlns:a16="http://schemas.microsoft.com/office/drawing/2014/main" id="{00000000-0008-0000-0D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8" name="shCalendar_1" descr="CalendarSmall.bmp" hidden="1">
            <a:extLst>
              <a:ext uri="{FF2B5EF4-FFF2-40B4-BE49-F238E27FC236}">
                <a16:creationId xmlns:a16="http://schemas.microsoft.com/office/drawing/2014/main" id="{00000000-0008-0000-0D00-000012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44</xdr:col>
      <xdr:colOff>38100</xdr:colOff>
      <xdr:row>27</xdr:row>
      <xdr:rowOff>0</xdr:rowOff>
    </xdr:from>
    <xdr:to>
      <xdr:col>44</xdr:col>
      <xdr:colOff>228600</xdr:colOff>
      <xdr:row>27</xdr:row>
      <xdr:rowOff>0</xdr:rowOff>
    </xdr:to>
    <xdr:grpSp>
      <xdr:nvGrpSpPr>
        <xdr:cNvPr id="19" name="shCalendar" hidden="1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GrpSpPr>
          <a:grpSpLocks/>
        </xdr:cNvGrpSpPr>
      </xdr:nvGrpSpPr>
      <xdr:grpSpPr bwMode="auto">
        <a:xfrm>
          <a:off x="33070800" y="4419600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20" name="shCalendar_bck" hidden="1">
            <a:extLst>
              <a:ext uri="{FF2B5EF4-FFF2-40B4-BE49-F238E27FC236}">
                <a16:creationId xmlns:a16="http://schemas.microsoft.com/office/drawing/2014/main" id="{00000000-0008-0000-0D00-000014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1" name="shCalendar_1" descr="CalendarSmall.bmp" hidden="1">
            <a:extLst>
              <a:ext uri="{FF2B5EF4-FFF2-40B4-BE49-F238E27FC236}">
                <a16:creationId xmlns:a16="http://schemas.microsoft.com/office/drawing/2014/main" id="{00000000-0008-0000-0D00-000015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39</xdr:col>
      <xdr:colOff>38100</xdr:colOff>
      <xdr:row>3</xdr:row>
      <xdr:rowOff>9525</xdr:rowOff>
    </xdr:from>
    <xdr:ext cx="190500" cy="190500"/>
    <xdr:grpSp>
      <xdr:nvGrpSpPr>
        <xdr:cNvPr id="22" name="shCalendar" hidden="1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GrpSpPr>
          <a:grpSpLocks/>
        </xdr:cNvGrpSpPr>
      </xdr:nvGrpSpPr>
      <xdr:grpSpPr bwMode="auto">
        <a:xfrm>
          <a:off x="240125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3" name="shCalendar_bck" hidden="1">
            <a:extLst>
              <a:ext uri="{FF2B5EF4-FFF2-40B4-BE49-F238E27FC236}">
                <a16:creationId xmlns:a16="http://schemas.microsoft.com/office/drawing/2014/main" id="{00000000-0008-0000-0D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4" name="shCalendar_1" descr="CalendarSmall.bmp" hidden="1">
            <a:extLst>
              <a:ext uri="{FF2B5EF4-FFF2-40B4-BE49-F238E27FC236}">
                <a16:creationId xmlns:a16="http://schemas.microsoft.com/office/drawing/2014/main" id="{00000000-0008-0000-0D00-00000C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47465" name="FREEZE_PANES" descr="update_org.png">
          <a:extLst>
            <a:ext uri="{FF2B5EF4-FFF2-40B4-BE49-F238E27FC236}">
              <a16:creationId xmlns:a16="http://schemas.microsoft.com/office/drawing/2014/main" id="{00000000-0008-0000-0E00-0000C90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47466" name="UNFREEZE_PANES" descr="update_org.png" hidden="1">
          <a:extLst>
            <a:ext uri="{FF2B5EF4-FFF2-40B4-BE49-F238E27FC236}">
              <a16:creationId xmlns:a16="http://schemas.microsoft.com/office/drawing/2014/main" id="{00000000-0008-0000-0E00-0000CA0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3</xdr:row>
      <xdr:rowOff>9525</xdr:rowOff>
    </xdr:from>
    <xdr:to>
      <xdr:col>37</xdr:col>
      <xdr:colOff>190500</xdr:colOff>
      <xdr:row>4</xdr:row>
      <xdr:rowOff>161925</xdr:rowOff>
    </xdr:to>
    <xdr:grpSp>
      <xdr:nvGrpSpPr>
        <xdr:cNvPr id="7199122" name="shCalendar" hidden="1">
          <a:extLst>
            <a:ext uri="{FF2B5EF4-FFF2-40B4-BE49-F238E27FC236}">
              <a16:creationId xmlns:a16="http://schemas.microsoft.com/office/drawing/2014/main" id="{00000000-0008-0000-0F00-000092D96D00}"/>
            </a:ext>
          </a:extLst>
        </xdr:cNvPr>
        <xdr:cNvGrpSpPr>
          <a:grpSpLocks/>
        </xdr:cNvGrpSpPr>
      </xdr:nvGrpSpPr>
      <xdr:grpSpPr bwMode="auto">
        <a:xfrm>
          <a:off x="18564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9125" name="shCalendar_bck" hidden="1">
            <a:extLst>
              <a:ext uri="{FF2B5EF4-FFF2-40B4-BE49-F238E27FC236}">
                <a16:creationId xmlns:a16="http://schemas.microsoft.com/office/drawing/2014/main" id="{00000000-0008-0000-0F00-000095D9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9126" name="shCalendar_1" descr="CalendarSmall.bmp" hidden="1">
            <a:extLst>
              <a:ext uri="{FF2B5EF4-FFF2-40B4-BE49-F238E27FC236}">
                <a16:creationId xmlns:a16="http://schemas.microsoft.com/office/drawing/2014/main" id="{00000000-0008-0000-0F00-000096D9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9123" name="FREEZE_PANES" descr="update_org.png">
          <a:extLst>
            <a:ext uri="{FF2B5EF4-FFF2-40B4-BE49-F238E27FC236}">
              <a16:creationId xmlns:a16="http://schemas.microsoft.com/office/drawing/2014/main" id="{00000000-0008-0000-0F00-000093D9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9124" name="UNFREEZE_PANES" descr="update_org.png" hidden="1">
          <a:extLst>
            <a:ext uri="{FF2B5EF4-FFF2-40B4-BE49-F238E27FC236}">
              <a16:creationId xmlns:a16="http://schemas.microsoft.com/office/drawing/2014/main" id="{00000000-0008-0000-0F00-000094D9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4633" name="FREEZE_PANES" descr="update_org.png">
          <a:extLst>
            <a:ext uri="{FF2B5EF4-FFF2-40B4-BE49-F238E27FC236}">
              <a16:creationId xmlns:a16="http://schemas.microsoft.com/office/drawing/2014/main" id="{00000000-0008-0000-1000-0000C92B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4634" name="UNFREEZE_PANES" descr="update_org.png" hidden="1">
          <a:extLst>
            <a:ext uri="{FF2B5EF4-FFF2-40B4-BE49-F238E27FC236}">
              <a16:creationId xmlns:a16="http://schemas.microsoft.com/office/drawing/2014/main" id="{00000000-0008-0000-1000-0000CA2B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38100</xdr:colOff>
      <xdr:row>21</xdr:row>
      <xdr:rowOff>0</xdr:rowOff>
    </xdr:from>
    <xdr:to>
      <xdr:col>33</xdr:col>
      <xdr:colOff>228600</xdr:colOff>
      <xdr:row>21</xdr:row>
      <xdr:rowOff>190500</xdr:rowOff>
    </xdr:to>
    <xdr:grpSp>
      <xdr:nvGrpSpPr>
        <xdr:cNvPr id="7190437" name="shCalendar" hidden="1">
          <a:extLst>
            <a:ext uri="{FF2B5EF4-FFF2-40B4-BE49-F238E27FC236}">
              <a16:creationId xmlns:a16="http://schemas.microsoft.com/office/drawing/2014/main" id="{00000000-0008-0000-1100-0000A5B76D00}"/>
            </a:ext>
          </a:extLst>
        </xdr:cNvPr>
        <xdr:cNvGrpSpPr>
          <a:grpSpLocks/>
        </xdr:cNvGrpSpPr>
      </xdr:nvGrpSpPr>
      <xdr:grpSpPr bwMode="auto">
        <a:xfrm>
          <a:off x="17325975" y="32480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0440" name="shCalendar_bck" hidden="1">
            <a:extLst>
              <a:ext uri="{FF2B5EF4-FFF2-40B4-BE49-F238E27FC236}">
                <a16:creationId xmlns:a16="http://schemas.microsoft.com/office/drawing/2014/main" id="{00000000-0008-0000-1100-0000A8B7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0441" name="shCalendar_1" descr="CalendarSmall.bmp" hidden="1">
            <a:extLst>
              <a:ext uri="{FF2B5EF4-FFF2-40B4-BE49-F238E27FC236}">
                <a16:creationId xmlns:a16="http://schemas.microsoft.com/office/drawing/2014/main" id="{00000000-0008-0000-1100-0000A9B7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0438" name="FREEZE_PANES" descr="update_org.png">
          <a:extLst>
            <a:ext uri="{FF2B5EF4-FFF2-40B4-BE49-F238E27FC236}">
              <a16:creationId xmlns:a16="http://schemas.microsoft.com/office/drawing/2014/main" id="{00000000-0008-0000-1100-0000A6B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0439" name="UNFREEZE_PANES" descr="update_org.png" hidden="1">
          <a:extLst>
            <a:ext uri="{FF2B5EF4-FFF2-40B4-BE49-F238E27FC236}">
              <a16:creationId xmlns:a16="http://schemas.microsoft.com/office/drawing/2014/main" id="{00000000-0008-0000-1100-0000A7B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9</xdr:col>
      <xdr:colOff>228600</xdr:colOff>
      <xdr:row>4</xdr:row>
      <xdr:rowOff>161925</xdr:rowOff>
    </xdr:to>
    <xdr:grpSp>
      <xdr:nvGrpSpPr>
        <xdr:cNvPr id="7210020" name="shCalendar" hidden="1">
          <a:extLst>
            <a:ext uri="{FF2B5EF4-FFF2-40B4-BE49-F238E27FC236}">
              <a16:creationId xmlns:a16="http://schemas.microsoft.com/office/drawing/2014/main" id="{00000000-0008-0000-1200-000024046E00}"/>
            </a:ext>
          </a:extLst>
        </xdr:cNvPr>
        <xdr:cNvGrpSpPr>
          <a:grpSpLocks/>
        </xdr:cNvGrpSpPr>
      </xdr:nvGrpSpPr>
      <xdr:grpSpPr bwMode="auto">
        <a:xfrm>
          <a:off x="70770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10021" name="shCalendar_bck" hidden="1">
            <a:extLst>
              <a:ext uri="{FF2B5EF4-FFF2-40B4-BE49-F238E27FC236}">
                <a16:creationId xmlns:a16="http://schemas.microsoft.com/office/drawing/2014/main" id="{00000000-0008-0000-1200-000025046E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10022" name="shCalendar_1" descr="CalendarSmall.bmp" hidden="1">
            <a:extLst>
              <a:ext uri="{FF2B5EF4-FFF2-40B4-BE49-F238E27FC236}">
                <a16:creationId xmlns:a16="http://schemas.microsoft.com/office/drawing/2014/main" id="{00000000-0008-0000-1200-000026046E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42</xdr:col>
      <xdr:colOff>38100</xdr:colOff>
      <xdr:row>95</xdr:row>
      <xdr:rowOff>0</xdr:rowOff>
    </xdr:from>
    <xdr:to>
      <xdr:col>42</xdr:col>
      <xdr:colOff>228600</xdr:colOff>
      <xdr:row>95</xdr:row>
      <xdr:rowOff>0</xdr:rowOff>
    </xdr:to>
    <xdr:grpSp>
      <xdr:nvGrpSpPr>
        <xdr:cNvPr id="2" name="shCalendar" hidden="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pSpPr>
          <a:grpSpLocks/>
        </xdr:cNvGrpSpPr>
      </xdr:nvGrpSpPr>
      <xdr:grpSpPr bwMode="auto">
        <a:xfrm>
          <a:off x="50988191" y="28904045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3" name="shCalendar_bck" hidden="1">
            <a:extLst>
              <a:ext uri="{FF2B5EF4-FFF2-40B4-BE49-F238E27FC236}">
                <a16:creationId xmlns:a16="http://schemas.microsoft.com/office/drawing/2014/main" id="{00000000-0008-0000-16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" name="shCalendar_1" descr="CalendarSmall.bmp" hidden="1">
            <a:extLst>
              <a:ext uri="{FF2B5EF4-FFF2-40B4-BE49-F238E27FC236}">
                <a16:creationId xmlns:a16="http://schemas.microsoft.com/office/drawing/2014/main" id="{00000000-0008-0000-1600-000004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44</xdr:col>
      <xdr:colOff>38100</xdr:colOff>
      <xdr:row>96</xdr:row>
      <xdr:rowOff>0</xdr:rowOff>
    </xdr:from>
    <xdr:to>
      <xdr:col>44</xdr:col>
      <xdr:colOff>228600</xdr:colOff>
      <xdr:row>96</xdr:row>
      <xdr:rowOff>0</xdr:rowOff>
    </xdr:to>
    <xdr:grpSp>
      <xdr:nvGrpSpPr>
        <xdr:cNvPr id="5" name="shCalendar" hidden="1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GrpSpPr>
          <a:grpSpLocks/>
        </xdr:cNvGrpSpPr>
      </xdr:nvGrpSpPr>
      <xdr:grpSpPr bwMode="auto">
        <a:xfrm>
          <a:off x="52200464" y="34099500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6" name="shCalendar_bck" hidden="1">
            <a:extLst>
              <a:ext uri="{FF2B5EF4-FFF2-40B4-BE49-F238E27FC236}">
                <a16:creationId xmlns:a16="http://schemas.microsoft.com/office/drawing/2014/main" id="{00000000-0008-0000-16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" name="shCalendar_1" descr="CalendarSmall.bmp" hidden="1">
            <a:extLst>
              <a:ext uri="{FF2B5EF4-FFF2-40B4-BE49-F238E27FC236}">
                <a16:creationId xmlns:a16="http://schemas.microsoft.com/office/drawing/2014/main" id="{00000000-0008-0000-1600-000007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>
          <a:extLst>
            <a:ext uri="{FF2B5EF4-FFF2-40B4-BE49-F238E27FC236}">
              <a16:creationId xmlns:a16="http://schemas.microsoft.com/office/drawing/2014/main" id="{00000000-0008-0000-0300-0000C9F80200}"/>
            </a:ext>
          </a:extLst>
        </xdr:cNvPr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200025</xdr:colOff>
      <xdr:row>0</xdr:row>
      <xdr:rowOff>114300</xdr:rowOff>
    </xdr:from>
    <xdr:to>
      <xdr:col>40</xdr:col>
      <xdr:colOff>390525</xdr:colOff>
      <xdr:row>0</xdr:row>
      <xdr:rowOff>304800</xdr:rowOff>
    </xdr:to>
    <xdr:grpSp>
      <xdr:nvGrpSpPr>
        <xdr:cNvPr id="7203032" name="shCalendar">
          <a:extLst>
            <a:ext uri="{FF2B5EF4-FFF2-40B4-BE49-F238E27FC236}">
              <a16:creationId xmlns:a16="http://schemas.microsoft.com/office/drawing/2014/main" id="{00000000-0008-0000-1700-0000D8E86D00}"/>
            </a:ext>
          </a:extLst>
        </xdr:cNvPr>
        <xdr:cNvGrpSpPr>
          <a:grpSpLocks/>
        </xdr:cNvGrpSpPr>
      </xdr:nvGrpSpPr>
      <xdr:grpSpPr bwMode="auto">
        <a:xfrm>
          <a:off x="68284725" y="1143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3033" name="shCalendar_bck">
            <a:extLst>
              <a:ext uri="{FF2B5EF4-FFF2-40B4-BE49-F238E27FC236}">
                <a16:creationId xmlns:a16="http://schemas.microsoft.com/office/drawing/2014/main" id="{00000000-0008-0000-1700-0000D9E8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3034" name="shCalendar_1" descr="CalendarSmall.bmp">
            <a:extLst>
              <a:ext uri="{FF2B5EF4-FFF2-40B4-BE49-F238E27FC236}">
                <a16:creationId xmlns:a16="http://schemas.microsoft.com/office/drawing/2014/main" id="{00000000-0008-0000-1700-0000DAE8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10</xdr:row>
      <xdr:rowOff>28575</xdr:rowOff>
    </xdr:from>
    <xdr:to>
      <xdr:col>7</xdr:col>
      <xdr:colOff>200025</xdr:colOff>
      <xdr:row>10</xdr:row>
      <xdr:rowOff>247650</xdr:rowOff>
    </xdr:to>
    <xdr:pic macro="[0]!modInfo.MainSheetHelp">
      <xdr:nvPicPr>
        <xdr:cNvPr id="7207129" name="ExcludeHelp_3" descr="Справка по листу">
          <a:extLst>
            <a:ext uri="{FF2B5EF4-FFF2-40B4-BE49-F238E27FC236}">
              <a16:creationId xmlns:a16="http://schemas.microsoft.com/office/drawing/2014/main" id="{00000000-0008-0000-0400-0000D9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704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8</xdr:row>
      <xdr:rowOff>95250</xdr:rowOff>
    </xdr:from>
    <xdr:to>
      <xdr:col>7</xdr:col>
      <xdr:colOff>200025</xdr:colOff>
      <xdr:row>8</xdr:row>
      <xdr:rowOff>314325</xdr:rowOff>
    </xdr:to>
    <xdr:pic macro="[0]!modInfo.MainSheetHelp">
      <xdr:nvPicPr>
        <xdr:cNvPr id="7207130" name="ExcludeHelp_6" descr="Справка по листу">
          <a:extLst>
            <a:ext uri="{FF2B5EF4-FFF2-40B4-BE49-F238E27FC236}">
              <a16:creationId xmlns:a16="http://schemas.microsoft.com/office/drawing/2014/main" id="{00000000-0008-0000-0400-0000DA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3525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13</xdr:row>
      <xdr:rowOff>38100</xdr:rowOff>
    </xdr:from>
    <xdr:to>
      <xdr:col>7</xdr:col>
      <xdr:colOff>200025</xdr:colOff>
      <xdr:row>13</xdr:row>
      <xdr:rowOff>257175</xdr:rowOff>
    </xdr:to>
    <xdr:pic macro="[0]!modInfo.MainSheetHelp">
      <xdr:nvPicPr>
        <xdr:cNvPr id="7207131" name="ExcludeHelp_7" descr="Справка по листу">
          <a:extLst>
            <a:ext uri="{FF2B5EF4-FFF2-40B4-BE49-F238E27FC236}">
              <a16:creationId xmlns:a16="http://schemas.microsoft.com/office/drawing/2014/main" id="{00000000-0008-0000-0400-0000DB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3924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27</xdr:row>
      <xdr:rowOff>85725</xdr:rowOff>
    </xdr:from>
    <xdr:to>
      <xdr:col>7</xdr:col>
      <xdr:colOff>200025</xdr:colOff>
      <xdr:row>27</xdr:row>
      <xdr:rowOff>304800</xdr:rowOff>
    </xdr:to>
    <xdr:pic macro="[0]!modInfo.MainSheetHelp">
      <xdr:nvPicPr>
        <xdr:cNvPr id="7207132" name="ExcludeHelp_8" descr="Справка по листу">
          <a:extLst>
            <a:ext uri="{FF2B5EF4-FFF2-40B4-BE49-F238E27FC236}">
              <a16:creationId xmlns:a16="http://schemas.microsoft.com/office/drawing/2014/main" id="{00000000-0008-0000-0400-0000DC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4752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4</xdr:row>
      <xdr:rowOff>0</xdr:rowOff>
    </xdr:from>
    <xdr:to>
      <xdr:col>7</xdr:col>
      <xdr:colOff>219075</xdr:colOff>
      <xdr:row>4</xdr:row>
      <xdr:rowOff>219075</xdr:rowOff>
    </xdr:to>
    <xdr:pic macro="[0]!modList00.CreatePrintedForm">
      <xdr:nvPicPr>
        <xdr:cNvPr id="7207133" name="cmdCreatePrintedForm" descr="Создание печатной формы" hidden="1">
          <a:extLst>
            <a:ext uri="{FF2B5EF4-FFF2-40B4-BE49-F238E27FC236}">
              <a16:creationId xmlns:a16="http://schemas.microsoft.com/office/drawing/2014/main" id="{00000000-0008-0000-0400-0000DD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26</xdr:row>
      <xdr:rowOff>76200</xdr:rowOff>
    </xdr:from>
    <xdr:to>
      <xdr:col>6</xdr:col>
      <xdr:colOff>0</xdr:colOff>
      <xdr:row>26</xdr:row>
      <xdr:rowOff>369673</xdr:rowOff>
    </xdr:to>
    <xdr:sp macro="[0]!modList00.cmdOrganizationChoice_Click_Handler" textlink="">
      <xdr:nvSpPr>
        <xdr:cNvPr id="17" name="cmdOrgChoice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Arrowheads="1"/>
        </xdr:cNvSpPr>
      </xdr:nvSpPr>
      <xdr:spPr bwMode="auto">
        <a:xfrm>
          <a:off x="3800475" y="4762500"/>
          <a:ext cx="3381375" cy="293473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38100</xdr:colOff>
      <xdr:row>17</xdr:row>
      <xdr:rowOff>0</xdr:rowOff>
    </xdr:from>
    <xdr:to>
      <xdr:col>6</xdr:col>
      <xdr:colOff>228600</xdr:colOff>
      <xdr:row>18</xdr:row>
      <xdr:rowOff>190500</xdr:rowOff>
    </xdr:to>
    <xdr:grpSp>
      <xdr:nvGrpSpPr>
        <xdr:cNvPr id="14" name="shCalendar" hidden="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GrpSpPr>
          <a:grpSpLocks/>
        </xdr:cNvGrpSpPr>
      </xdr:nvGrpSpPr>
      <xdr:grpSpPr bwMode="auto">
        <a:xfrm>
          <a:off x="7219950" y="3352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5" name="shCalendar_bck" hidden="1">
            <a:extLst>
              <a:ext uri="{FF2B5EF4-FFF2-40B4-BE49-F238E27FC236}">
                <a16:creationId xmlns:a16="http://schemas.microsoft.com/office/drawing/2014/main" id="{00000000-0008-0000-04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6" name="shCalendar_1" descr="CalendarSmall.bmp" hidden="1">
            <a:extLst>
              <a:ext uri="{FF2B5EF4-FFF2-40B4-BE49-F238E27FC236}">
                <a16:creationId xmlns:a16="http://schemas.microsoft.com/office/drawing/2014/main" id="{00000000-0008-0000-0400-000010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11" name="shCalendar" hidden="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pSpPr>
          <a:grpSpLocks/>
        </xdr:cNvGrpSpPr>
      </xdr:nvGrpSpPr>
      <xdr:grpSpPr bwMode="auto">
        <a:xfrm>
          <a:off x="7219950" y="40386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2" name="shCalendar_bck" hidden="1">
            <a:extLst>
              <a:ext uri="{FF2B5EF4-FFF2-40B4-BE49-F238E27FC236}">
                <a16:creationId xmlns:a16="http://schemas.microsoft.com/office/drawing/2014/main" id="{00000000-0008-0000-04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3" name="shCalendar_1" descr="CalendarSmall.bmp" hidden="1">
            <a:extLst>
              <a:ext uri="{FF2B5EF4-FFF2-40B4-BE49-F238E27FC236}">
                <a16:creationId xmlns:a16="http://schemas.microsoft.com/office/drawing/2014/main" id="{00000000-0008-0000-0400-00000D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4</xdr:col>
      <xdr:colOff>219075</xdr:colOff>
      <xdr:row>8</xdr:row>
      <xdr:rowOff>219075</xdr:rowOff>
    </xdr:to>
    <xdr:pic macro="[0]!modInfo.MainSheetHelp">
      <xdr:nvPicPr>
        <xdr:cNvPr id="7208055" name="ExcludeHelp_1" descr="Справка по листу">
          <a:extLst>
            <a:ext uri="{FF2B5EF4-FFF2-40B4-BE49-F238E27FC236}">
              <a16:creationId xmlns:a16="http://schemas.microsoft.com/office/drawing/2014/main" id="{00000000-0008-0000-0500-000077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7208056" name="ExcludeHelp_2" descr="Справка по листу">
          <a:extLst>
            <a:ext uri="{FF2B5EF4-FFF2-40B4-BE49-F238E27FC236}">
              <a16:creationId xmlns:a16="http://schemas.microsoft.com/office/drawing/2014/main" id="{00000000-0008-0000-0500-000078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7208057" name="ExcludeHelp_2" descr="Справка по листу">
          <a:extLst>
            <a:ext uri="{FF2B5EF4-FFF2-40B4-BE49-F238E27FC236}">
              <a16:creationId xmlns:a16="http://schemas.microsoft.com/office/drawing/2014/main" id="{00000000-0008-0000-0500-000079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238125</xdr:colOff>
      <xdr:row>3</xdr:row>
      <xdr:rowOff>247650</xdr:rowOff>
    </xdr:to>
    <xdr:pic macro="[0]!modThisWorkbook.Freeze_Panes">
      <xdr:nvPicPr>
        <xdr:cNvPr id="7208058" name="FREEZE_PANES" descr="update_org.png">
          <a:extLst>
            <a:ext uri="{FF2B5EF4-FFF2-40B4-BE49-F238E27FC236}">
              <a16:creationId xmlns:a16="http://schemas.microsoft.com/office/drawing/2014/main" id="{00000000-0008-0000-0500-00007AF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3</xdr:col>
      <xdr:colOff>0</xdr:colOff>
      <xdr:row>3</xdr:row>
      <xdr:rowOff>247650</xdr:rowOff>
    </xdr:to>
    <xdr:pic macro="[0]!modThisWorkbook.Freeze_Panes">
      <xdr:nvPicPr>
        <xdr:cNvPr id="7208059" name="UNFREEZE_PANES" descr="update_org.png" hidden="1">
          <a:extLst>
            <a:ext uri="{FF2B5EF4-FFF2-40B4-BE49-F238E27FC236}">
              <a16:creationId xmlns:a16="http://schemas.microsoft.com/office/drawing/2014/main" id="{00000000-0008-0000-0500-00007BF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9525</xdr:rowOff>
    </xdr:from>
    <xdr:to>
      <xdr:col>10</xdr:col>
      <xdr:colOff>190500</xdr:colOff>
      <xdr:row>4</xdr:row>
      <xdr:rowOff>161925</xdr:rowOff>
    </xdr:to>
    <xdr:grpSp>
      <xdr:nvGrpSpPr>
        <xdr:cNvPr id="7201434" name="shCalendar" hidden="1">
          <a:extLst>
            <a:ext uri="{FF2B5EF4-FFF2-40B4-BE49-F238E27FC236}">
              <a16:creationId xmlns:a16="http://schemas.microsoft.com/office/drawing/2014/main" id="{00000000-0008-0000-0600-00009AE26D00}"/>
            </a:ext>
          </a:extLst>
        </xdr:cNvPr>
        <xdr:cNvGrpSpPr>
          <a:grpSpLocks/>
        </xdr:cNvGrpSpPr>
      </xdr:nvGrpSpPr>
      <xdr:grpSpPr bwMode="auto">
        <a:xfrm>
          <a:off x="106680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1441" name="shCalendar_bck" hidden="1">
            <a:extLst>
              <a:ext uri="{FF2B5EF4-FFF2-40B4-BE49-F238E27FC236}">
                <a16:creationId xmlns:a16="http://schemas.microsoft.com/office/drawing/2014/main" id="{00000000-0008-0000-0600-0000A1E2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1442" name="shCalendar_1" descr="CalendarSmall.bmp" hidden="1">
            <a:extLst>
              <a:ext uri="{FF2B5EF4-FFF2-40B4-BE49-F238E27FC236}">
                <a16:creationId xmlns:a16="http://schemas.microsoft.com/office/drawing/2014/main" id="{00000000-0008-0000-0600-0000A2E2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219075</xdr:colOff>
      <xdr:row>16</xdr:row>
      <xdr:rowOff>219075</xdr:rowOff>
    </xdr:to>
    <xdr:pic macro="[0]!modInfo.MainSheetHelp">
      <xdr:nvPicPr>
        <xdr:cNvPr id="7201435" name="ExcludeHelp_1" descr="Справка по листу">
          <a:extLst>
            <a:ext uri="{FF2B5EF4-FFF2-40B4-BE49-F238E27FC236}">
              <a16:creationId xmlns:a16="http://schemas.microsoft.com/office/drawing/2014/main" id="{00000000-0008-0000-0600-00009B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16</xdr:row>
      <xdr:rowOff>0</xdr:rowOff>
    </xdr:from>
    <xdr:to>
      <xdr:col>10</xdr:col>
      <xdr:colOff>219075</xdr:colOff>
      <xdr:row>16</xdr:row>
      <xdr:rowOff>219075</xdr:rowOff>
    </xdr:to>
    <xdr:pic macro="[0]!modInfo.MainSheetHelp">
      <xdr:nvPicPr>
        <xdr:cNvPr id="7201436" name="ExcludeHelp_2" descr="Справка по листу">
          <a:extLst>
            <a:ext uri="{FF2B5EF4-FFF2-40B4-BE49-F238E27FC236}">
              <a16:creationId xmlns:a16="http://schemas.microsoft.com/office/drawing/2014/main" id="{00000000-0008-0000-0600-00009C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14</xdr:col>
      <xdr:colOff>0</xdr:colOff>
      <xdr:row>16</xdr:row>
      <xdr:rowOff>0</xdr:rowOff>
    </xdr:from>
    <xdr:to>
      <xdr:col>14</xdr:col>
      <xdr:colOff>219075</xdr:colOff>
      <xdr:row>16</xdr:row>
      <xdr:rowOff>219075</xdr:rowOff>
    </xdr:to>
    <xdr:pic macro="[0]!modInfo.MainSheetHelp">
      <xdr:nvPicPr>
        <xdr:cNvPr id="7201437" name="ExcludeHelp_3" descr="Справка по листу">
          <a:extLst>
            <a:ext uri="{FF2B5EF4-FFF2-40B4-BE49-F238E27FC236}">
              <a16:creationId xmlns:a16="http://schemas.microsoft.com/office/drawing/2014/main" id="{00000000-0008-0000-0600-00009D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28576</xdr:colOff>
      <xdr:row>28</xdr:row>
      <xdr:rowOff>2</xdr:rowOff>
    </xdr:from>
    <xdr:to>
      <xdr:col>4</xdr:col>
      <xdr:colOff>3343276</xdr:colOff>
      <xdr:row>29</xdr:row>
      <xdr:rowOff>1</xdr:rowOff>
    </xdr:to>
    <xdr:sp macro="[0]!modList02.cmdDoIt_Click_Handler" textlink="">
      <xdr:nvSpPr>
        <xdr:cNvPr id="24" name="cmdCreateSheets" hidden="1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>
          <a:spLocks noChangeArrowheads="1"/>
        </xdr:cNvSpPr>
      </xdr:nvSpPr>
      <xdr:spPr bwMode="auto">
        <a:xfrm>
          <a:off x="685801" y="2371727"/>
          <a:ext cx="3314700" cy="295274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Сформировать список листов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201439" name="FREEZE_PANES" descr="update_org.png">
          <a:extLst>
            <a:ext uri="{FF2B5EF4-FFF2-40B4-BE49-F238E27FC236}">
              <a16:creationId xmlns:a16="http://schemas.microsoft.com/office/drawing/2014/main" id="{00000000-0008-0000-0600-00009F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201440" name="UNFREEZE_PANES" descr="update_org.png" hidden="1">
          <a:extLst>
            <a:ext uri="{FF2B5EF4-FFF2-40B4-BE49-F238E27FC236}">
              <a16:creationId xmlns:a16="http://schemas.microsoft.com/office/drawing/2014/main" id="{00000000-0008-0000-0600-0000A0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2" name="FREEZE_PANES" descr="update_org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3" name="UNFREEZE_PANES" descr="update_org.png" hidden="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2" name="FREEZE_PANES" descr="update_org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3" name="UNFREEZE_PANES" descr="update_org.png" hidden="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38100</xdr:colOff>
      <xdr:row>30</xdr:row>
      <xdr:rowOff>0</xdr:rowOff>
    </xdr:from>
    <xdr:to>
      <xdr:col>9</xdr:col>
      <xdr:colOff>228600</xdr:colOff>
      <xdr:row>30</xdr:row>
      <xdr:rowOff>190500</xdr:rowOff>
    </xdr:to>
    <xdr:grpSp>
      <xdr:nvGrpSpPr>
        <xdr:cNvPr id="7" name="shCalendar" hidden="1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GrpSpPr>
          <a:grpSpLocks/>
        </xdr:cNvGrpSpPr>
      </xdr:nvGrpSpPr>
      <xdr:grpSpPr bwMode="auto">
        <a:xfrm>
          <a:off x="8010525" y="103155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8" name="shCalendar_bck" hidden="1">
            <a:extLst>
              <a:ext uri="{FF2B5EF4-FFF2-40B4-BE49-F238E27FC236}">
                <a16:creationId xmlns:a16="http://schemas.microsoft.com/office/drawing/2014/main" id="{00000000-0008-0000-09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9" name="shCalendar_1" descr="CalendarSmall.bmp" hidden="1">
            <a:extLst>
              <a:ext uri="{FF2B5EF4-FFF2-40B4-BE49-F238E27FC236}">
                <a16:creationId xmlns:a16="http://schemas.microsoft.com/office/drawing/2014/main" id="{00000000-0008-0000-0900-000009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-&#1075;&#1086;&#1088;.&#1074;&#1086;&#1076;&#1072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-гор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a:spPr>
      <a:bodyPr vertOverflow="clip" wrap="square" lIns="27432" tIns="18288" rIns="27432" bIns="18288" anchor="ctr" upright="1"/>
      <a:lstStyle>
        <a:defPPr algn="ctr" rtl="0">
          <a:defRPr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defRPr>
        </a:defPPr>
      </a:lstStyle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_2003.doc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4_1">
    <tabColor rgb="FFFFCC99"/>
  </sheetPr>
  <dimension ref="A1"/>
  <sheetViews>
    <sheetView showGridLines="0" workbookViewId="0"/>
  </sheetViews>
  <sheetFormatPr defaultRowHeight="11.25"/>
  <cols>
    <col min="1" max="16384" width="9.140625" style="760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2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769" hidden="1" customWidth="1"/>
    <col min="2" max="4" width="3.7109375" style="766" hidden="1" customWidth="1"/>
    <col min="5" max="5" width="3.7109375" style="751" customWidth="1"/>
    <col min="6" max="6" width="9.7109375" style="823" customWidth="1"/>
    <col min="7" max="7" width="37.7109375" style="823" customWidth="1"/>
    <col min="8" max="8" width="66.85546875" style="823" customWidth="1"/>
    <col min="9" max="9" width="115.7109375" style="823" customWidth="1"/>
    <col min="10" max="11" width="10.5703125" style="766"/>
    <col min="12" max="12" width="11.140625" style="766" customWidth="1"/>
    <col min="13" max="20" width="10.5703125" style="766"/>
    <col min="21" max="16384" width="10.5703125" style="823"/>
  </cols>
  <sheetData>
    <row r="1" spans="1:20" ht="3" customHeight="1">
      <c r="A1" s="769" t="s">
        <v>195</v>
      </c>
    </row>
    <row r="2" spans="1:20" ht="22.5">
      <c r="F2" s="981" t="s">
        <v>460</v>
      </c>
      <c r="G2" s="982"/>
      <c r="H2" s="983"/>
      <c r="I2" s="803"/>
    </row>
    <row r="3" spans="1:20" ht="3" customHeight="1"/>
    <row r="4" spans="1:20" s="763" customFormat="1" ht="11.25">
      <c r="A4" s="768"/>
      <c r="B4" s="768"/>
      <c r="C4" s="768"/>
      <c r="D4" s="768"/>
      <c r="F4" s="938" t="s">
        <v>430</v>
      </c>
      <c r="G4" s="938"/>
      <c r="H4" s="938"/>
      <c r="I4" s="984" t="s">
        <v>431</v>
      </c>
      <c r="J4" s="768"/>
      <c r="K4" s="768"/>
      <c r="L4" s="768"/>
      <c r="M4" s="768"/>
      <c r="N4" s="768"/>
      <c r="O4" s="768"/>
      <c r="P4" s="768"/>
      <c r="Q4" s="768"/>
      <c r="R4" s="768"/>
      <c r="S4" s="768"/>
      <c r="T4" s="768"/>
    </row>
    <row r="5" spans="1:20" s="763" customFormat="1" ht="11.25" customHeight="1">
      <c r="A5" s="768"/>
      <c r="B5" s="768"/>
      <c r="C5" s="768"/>
      <c r="D5" s="768"/>
      <c r="F5" s="886" t="s">
        <v>82</v>
      </c>
      <c r="G5" s="793" t="s">
        <v>433</v>
      </c>
      <c r="H5" s="899" t="s">
        <v>424</v>
      </c>
      <c r="I5" s="984"/>
      <c r="J5" s="768"/>
      <c r="K5" s="768"/>
      <c r="L5" s="768"/>
      <c r="M5" s="768"/>
      <c r="N5" s="768"/>
      <c r="O5" s="768"/>
      <c r="P5" s="768"/>
      <c r="Q5" s="768"/>
      <c r="R5" s="768"/>
      <c r="S5" s="768"/>
      <c r="T5" s="768"/>
    </row>
    <row r="6" spans="1:20" s="763" customFormat="1" ht="12" customHeight="1">
      <c r="A6" s="768"/>
      <c r="B6" s="768"/>
      <c r="C6" s="768"/>
      <c r="D6" s="768"/>
      <c r="F6" s="782" t="s">
        <v>83</v>
      </c>
      <c r="G6" s="784">
        <v>2</v>
      </c>
      <c r="H6" s="785">
        <v>3</v>
      </c>
      <c r="I6" s="783">
        <v>4</v>
      </c>
      <c r="J6" s="768">
        <v>4</v>
      </c>
      <c r="K6" s="768"/>
      <c r="L6" s="768"/>
      <c r="M6" s="768"/>
      <c r="N6" s="768"/>
      <c r="O6" s="768"/>
      <c r="P6" s="768"/>
      <c r="Q6" s="768"/>
      <c r="R6" s="768"/>
      <c r="S6" s="768"/>
      <c r="T6" s="768"/>
    </row>
    <row r="7" spans="1:20" s="763" customFormat="1" ht="18.75">
      <c r="A7" s="768"/>
      <c r="B7" s="768"/>
      <c r="C7" s="768"/>
      <c r="D7" s="768"/>
      <c r="F7" s="900">
        <v>1</v>
      </c>
      <c r="G7" s="799" t="s">
        <v>461</v>
      </c>
      <c r="H7" s="890" t="str">
        <f>IF(dateCh="","",dateCh)</f>
        <v>04.05.2022</v>
      </c>
      <c r="I7" s="764" t="s">
        <v>462</v>
      </c>
      <c r="J7" s="790"/>
      <c r="K7" s="768"/>
      <c r="L7" s="768"/>
      <c r="M7" s="768"/>
      <c r="N7" s="768"/>
      <c r="O7" s="768"/>
      <c r="P7" s="768"/>
      <c r="Q7" s="768"/>
      <c r="R7" s="768"/>
      <c r="S7" s="768"/>
      <c r="T7" s="768"/>
    </row>
    <row r="8" spans="1:20" s="763" customFormat="1" ht="45">
      <c r="A8" s="985">
        <v>1</v>
      </c>
      <c r="B8" s="768"/>
      <c r="C8" s="768"/>
      <c r="D8" s="768"/>
      <c r="F8" s="900" t="str">
        <f>"2." &amp;mergeValue(A8)</f>
        <v>2.1</v>
      </c>
      <c r="G8" s="799" t="s">
        <v>463</v>
      </c>
      <c r="H8" s="890" t="str">
        <f>IF('Перечень тарифов'!R21="","наименование отсутствует","" &amp; 'Перечень тарифов'!R21 &amp; "")</f>
        <v>наименование отсутствует</v>
      </c>
      <c r="I8" s="764" t="s">
        <v>551</v>
      </c>
      <c r="J8" s="790"/>
      <c r="K8" s="768"/>
      <c r="L8" s="768"/>
      <c r="M8" s="768"/>
      <c r="N8" s="768"/>
      <c r="O8" s="768"/>
      <c r="P8" s="768"/>
      <c r="Q8" s="768"/>
      <c r="R8" s="768"/>
      <c r="S8" s="768"/>
      <c r="T8" s="768"/>
    </row>
    <row r="9" spans="1:20" s="763" customFormat="1" ht="22.5">
      <c r="A9" s="985"/>
      <c r="B9" s="768"/>
      <c r="C9" s="768"/>
      <c r="D9" s="768"/>
      <c r="F9" s="900" t="str">
        <f>"3." &amp;mergeValue(A9)</f>
        <v>3.1</v>
      </c>
      <c r="G9" s="799" t="s">
        <v>464</v>
      </c>
      <c r="H9" s="890" t="str">
        <f>IF('Перечень тарифов'!F21="","наименование отсутствует","" &amp; 'Перечень тарифов'!F21 &amp; "")</f>
        <v>Горячее водоснабжение</v>
      </c>
      <c r="I9" s="764" t="s">
        <v>549</v>
      </c>
      <c r="J9" s="790"/>
      <c r="K9" s="768"/>
      <c r="L9" s="768"/>
      <c r="M9" s="768"/>
      <c r="N9" s="768"/>
      <c r="O9" s="768"/>
      <c r="P9" s="768"/>
      <c r="Q9" s="768"/>
      <c r="R9" s="768"/>
      <c r="S9" s="768"/>
      <c r="T9" s="768"/>
    </row>
    <row r="10" spans="1:20" s="763" customFormat="1" ht="22.5">
      <c r="A10" s="985"/>
      <c r="B10" s="768"/>
      <c r="C10" s="768"/>
      <c r="D10" s="768"/>
      <c r="F10" s="900" t="str">
        <f>"4."&amp;mergeValue(A10)</f>
        <v>4.1</v>
      </c>
      <c r="G10" s="799" t="s">
        <v>465</v>
      </c>
      <c r="H10" s="899" t="s">
        <v>434</v>
      </c>
      <c r="I10" s="764"/>
      <c r="J10" s="790"/>
      <c r="K10" s="768"/>
      <c r="L10" s="768"/>
      <c r="M10" s="768"/>
      <c r="N10" s="768"/>
      <c r="O10" s="768"/>
      <c r="P10" s="768"/>
      <c r="Q10" s="768"/>
      <c r="R10" s="768"/>
      <c r="S10" s="768"/>
      <c r="T10" s="768"/>
    </row>
    <row r="11" spans="1:20" s="763" customFormat="1" ht="18.75">
      <c r="A11" s="985"/>
      <c r="B11" s="985">
        <v>1</v>
      </c>
      <c r="C11" s="887"/>
      <c r="D11" s="887"/>
      <c r="F11" s="900" t="str">
        <f>"4."&amp;mergeValue(A11) &amp;"."&amp;mergeValue(B11)</f>
        <v>4.1.1</v>
      </c>
      <c r="G11" s="786" t="s">
        <v>553</v>
      </c>
      <c r="H11" s="890" t="str">
        <f>IF(region_name="","",region_name)</f>
        <v>Республика Татарстан</v>
      </c>
      <c r="I11" s="764" t="s">
        <v>468</v>
      </c>
      <c r="J11" s="790"/>
      <c r="K11" s="768"/>
      <c r="L11" s="768"/>
      <c r="M11" s="768"/>
      <c r="N11" s="768"/>
      <c r="O11" s="768"/>
      <c r="P11" s="768"/>
      <c r="Q11" s="768"/>
      <c r="R11" s="768"/>
      <c r="S11" s="768"/>
      <c r="T11" s="768"/>
    </row>
    <row r="12" spans="1:20" s="763" customFormat="1" ht="22.5">
      <c r="A12" s="985"/>
      <c r="B12" s="985"/>
      <c r="C12" s="985">
        <v>1</v>
      </c>
      <c r="D12" s="887"/>
      <c r="F12" s="900" t="str">
        <f>"4."&amp;mergeValue(A12) &amp;"."&amp;mergeValue(B12)&amp;"."&amp;mergeValue(C12)</f>
        <v>4.1.1.1</v>
      </c>
      <c r="G12" s="794" t="s">
        <v>466</v>
      </c>
      <c r="H12" s="890" t="str">
        <f>IF(Территории!H13="","","" &amp; Территории!H13 &amp; "")</f>
        <v>Елабужский муниципальный район</v>
      </c>
      <c r="I12" s="764" t="s">
        <v>469</v>
      </c>
      <c r="J12" s="790"/>
      <c r="K12" s="768"/>
      <c r="L12" s="768"/>
      <c r="M12" s="768"/>
      <c r="N12" s="768"/>
      <c r="O12" s="768"/>
      <c r="P12" s="768"/>
      <c r="Q12" s="768"/>
      <c r="R12" s="768"/>
      <c r="S12" s="768"/>
      <c r="T12" s="768"/>
    </row>
    <row r="13" spans="1:20" s="763" customFormat="1" ht="56.25">
      <c r="A13" s="985"/>
      <c r="B13" s="985"/>
      <c r="C13" s="985"/>
      <c r="D13" s="887">
        <v>1</v>
      </c>
      <c r="F13" s="900" t="str">
        <f>"4."&amp;mergeValue(A13) &amp;"."&amp;mergeValue(B13)&amp;"."&amp;mergeValue(C13)&amp;"."&amp;mergeValue(D13)</f>
        <v>4.1.1.1.1</v>
      </c>
      <c r="G13" s="802" t="s">
        <v>467</v>
      </c>
      <c r="H13" s="890" t="str">
        <f>IF(Территории!R14="","","" &amp; Территории!R14 &amp; "")</f>
        <v>Город Елабуга (92626101)</v>
      </c>
      <c r="I13" s="888" t="s">
        <v>552</v>
      </c>
      <c r="J13" s="790"/>
      <c r="K13" s="768"/>
      <c r="L13" s="768"/>
      <c r="M13" s="768"/>
      <c r="N13" s="768"/>
      <c r="O13" s="768"/>
      <c r="P13" s="768"/>
      <c r="Q13" s="768"/>
      <c r="R13" s="768"/>
      <c r="S13" s="768"/>
      <c r="T13" s="768"/>
    </row>
    <row r="14" spans="1:20" s="788" customFormat="1" ht="3" customHeight="1">
      <c r="A14" s="789"/>
      <c r="B14" s="789"/>
      <c r="C14" s="789"/>
      <c r="D14" s="789"/>
      <c r="F14" s="787"/>
      <c r="G14" s="800"/>
      <c r="H14" s="801"/>
      <c r="I14" s="770"/>
      <c r="J14" s="789"/>
      <c r="K14" s="789"/>
      <c r="L14" s="789"/>
      <c r="M14" s="789"/>
      <c r="N14" s="789"/>
      <c r="O14" s="789"/>
      <c r="P14" s="789"/>
      <c r="Q14" s="789"/>
      <c r="R14" s="789"/>
      <c r="S14" s="789"/>
      <c r="T14" s="789"/>
    </row>
    <row r="15" spans="1:20" s="788" customFormat="1" ht="15" customHeight="1">
      <c r="A15" s="789"/>
      <c r="B15" s="789"/>
      <c r="C15" s="789"/>
      <c r="D15" s="789"/>
      <c r="F15" s="787"/>
      <c r="G15" s="980" t="s">
        <v>554</v>
      </c>
      <c r="H15" s="980"/>
      <c r="I15" s="770"/>
      <c r="J15" s="789"/>
      <c r="K15" s="789"/>
      <c r="L15" s="789"/>
      <c r="M15" s="789"/>
      <c r="N15" s="789"/>
      <c r="O15" s="789"/>
      <c r="P15" s="789"/>
      <c r="Q15" s="789"/>
      <c r="R15" s="789"/>
      <c r="S15" s="789"/>
      <c r="T15" s="789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_1">
    <tabColor rgb="FFEAEBEE"/>
  </sheetPr>
  <dimension ref="A1:AF34"/>
  <sheetViews>
    <sheetView showGridLines="0" topLeftCell="C16" zoomScaleNormal="100" workbookViewId="0">
      <selection activeCell="J25" sqref="J25"/>
    </sheetView>
  </sheetViews>
  <sheetFormatPr defaultColWidth="10.5703125" defaultRowHeight="14.25"/>
  <cols>
    <col min="1" max="1" width="9.140625" style="752" hidden="1" customWidth="1"/>
    <col min="2" max="2" width="9.140625" style="761" hidden="1" customWidth="1"/>
    <col min="3" max="3" width="3.7109375" style="751" customWidth="1"/>
    <col min="4" max="4" width="6.28515625" style="742" bestFit="1" customWidth="1"/>
    <col min="5" max="5" width="46.7109375" style="742" customWidth="1"/>
    <col min="6" max="6" width="35.7109375" style="742" customWidth="1"/>
    <col min="7" max="7" width="3.7109375" style="742" customWidth="1"/>
    <col min="8" max="9" width="11.7109375" style="742" customWidth="1"/>
    <col min="10" max="11" width="35.7109375" style="742" customWidth="1"/>
    <col min="12" max="12" width="84.85546875" style="742" customWidth="1"/>
    <col min="13" max="13" width="10.5703125" style="742"/>
    <col min="14" max="15" width="10.5703125" style="767"/>
    <col min="16" max="16384" width="10.5703125" style="742"/>
  </cols>
  <sheetData>
    <row r="1" spans="1:32" hidden="1">
      <c r="S1" s="796"/>
      <c r="AF1" s="797"/>
    </row>
    <row r="2" spans="1:32" hidden="1"/>
    <row r="3" spans="1:32" hidden="1"/>
    <row r="4" spans="1:32" ht="3" customHeight="1">
      <c r="C4" s="750"/>
      <c r="D4" s="743"/>
      <c r="E4" s="743"/>
      <c r="F4" s="743"/>
      <c r="G4" s="743"/>
      <c r="H4" s="743"/>
      <c r="I4" s="743"/>
      <c r="J4" s="743"/>
      <c r="K4" s="744"/>
      <c r="L4" s="744"/>
    </row>
    <row r="5" spans="1:32" ht="26.1" customHeight="1">
      <c r="C5" s="750"/>
      <c r="D5" s="986" t="s">
        <v>614</v>
      </c>
      <c r="E5" s="986"/>
      <c r="F5" s="986"/>
      <c r="G5" s="986"/>
      <c r="H5" s="986"/>
      <c r="I5" s="986"/>
      <c r="J5" s="986"/>
      <c r="K5" s="986"/>
      <c r="L5" s="792"/>
    </row>
    <row r="6" spans="1:32" ht="3" customHeight="1">
      <c r="C6" s="750"/>
      <c r="D6" s="743"/>
      <c r="E6" s="749"/>
      <c r="F6" s="749"/>
      <c r="G6" s="749"/>
      <c r="H6" s="749"/>
      <c r="I6" s="749"/>
      <c r="J6" s="749"/>
      <c r="K6" s="748"/>
      <c r="L6" s="772"/>
    </row>
    <row r="7" spans="1:32" ht="18.75">
      <c r="C7" s="750"/>
      <c r="D7" s="743"/>
      <c r="E7" s="813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F7" s="1010" t="str">
        <f>IF(datePr_ch="",IF(datePr="","",datePr),datePr_ch)</f>
        <v>29.04.2022</v>
      </c>
      <c r="G7" s="1010"/>
      <c r="H7" s="1010"/>
      <c r="I7" s="1010"/>
      <c r="J7" s="1010"/>
      <c r="K7" s="1010"/>
      <c r="L7" s="876"/>
      <c r="M7" s="765"/>
    </row>
    <row r="8" spans="1:32" ht="18.75">
      <c r="C8" s="750"/>
      <c r="D8" s="743"/>
      <c r="E8" s="813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F8" s="1010" t="str">
        <f>IF(numberPr_ch="",IF(numberPr="","",numberPr),numberPr_ch)</f>
        <v>53-22/2082</v>
      </c>
      <c r="G8" s="1010"/>
      <c r="H8" s="1010"/>
      <c r="I8" s="1010"/>
      <c r="J8" s="1010"/>
      <c r="K8" s="1010"/>
      <c r="L8" s="876"/>
      <c r="M8" s="765"/>
    </row>
    <row r="9" spans="1:32">
      <c r="C9" s="750"/>
      <c r="D9" s="743"/>
      <c r="E9" s="749"/>
      <c r="F9" s="749"/>
      <c r="G9" s="749"/>
      <c r="H9" s="749"/>
      <c r="I9" s="749"/>
      <c r="J9" s="749"/>
      <c r="K9" s="748"/>
      <c r="L9" s="772"/>
    </row>
    <row r="10" spans="1:32" ht="21" customHeight="1">
      <c r="C10" s="750"/>
      <c r="D10" s="987" t="s">
        <v>430</v>
      </c>
      <c r="E10" s="987"/>
      <c r="F10" s="987"/>
      <c r="G10" s="987"/>
      <c r="H10" s="987"/>
      <c r="I10" s="987"/>
      <c r="J10" s="987"/>
      <c r="K10" s="987"/>
      <c r="L10" s="988" t="s">
        <v>431</v>
      </c>
    </row>
    <row r="11" spans="1:32" ht="21" customHeight="1">
      <c r="C11" s="750"/>
      <c r="D11" s="1011" t="s">
        <v>82</v>
      </c>
      <c r="E11" s="1001" t="s">
        <v>279</v>
      </c>
      <c r="F11" s="1001" t="s">
        <v>21</v>
      </c>
      <c r="G11" s="1013" t="s">
        <v>591</v>
      </c>
      <c r="H11" s="1014"/>
      <c r="I11" s="1015"/>
      <c r="J11" s="1001" t="s">
        <v>424</v>
      </c>
      <c r="K11" s="1001" t="s">
        <v>432</v>
      </c>
      <c r="L11" s="988"/>
    </row>
    <row r="12" spans="1:32" ht="21" customHeight="1">
      <c r="C12" s="750"/>
      <c r="D12" s="1012"/>
      <c r="E12" s="1002"/>
      <c r="F12" s="1002"/>
      <c r="G12" s="1003" t="s">
        <v>592</v>
      </c>
      <c r="H12" s="1004"/>
      <c r="I12" s="755" t="s">
        <v>593</v>
      </c>
      <c r="J12" s="1002"/>
      <c r="K12" s="1002"/>
      <c r="L12" s="988"/>
    </row>
    <row r="13" spans="1:32" ht="12" customHeight="1">
      <c r="C13" s="750"/>
      <c r="D13" s="745" t="s">
        <v>83</v>
      </c>
      <c r="E13" s="745" t="s">
        <v>49</v>
      </c>
      <c r="F13" s="745" t="s">
        <v>50</v>
      </c>
      <c r="G13" s="1005" t="s">
        <v>51</v>
      </c>
      <c r="H13" s="1005"/>
      <c r="I13" s="745" t="s">
        <v>63</v>
      </c>
      <c r="J13" s="745" t="s">
        <v>64</v>
      </c>
      <c r="K13" s="745" t="s">
        <v>169</v>
      </c>
      <c r="L13" s="745" t="s">
        <v>170</v>
      </c>
    </row>
    <row r="14" spans="1:32" ht="14.25" customHeight="1">
      <c r="A14" s="771"/>
      <c r="C14" s="750"/>
      <c r="D14" s="808">
        <v>1</v>
      </c>
      <c r="E14" s="992" t="s">
        <v>594</v>
      </c>
      <c r="F14" s="1006"/>
      <c r="G14" s="1006"/>
      <c r="H14" s="1006"/>
      <c r="I14" s="1006"/>
      <c r="J14" s="1006"/>
      <c r="K14" s="1006"/>
      <c r="L14" s="759"/>
      <c r="M14" s="810"/>
    </row>
    <row r="15" spans="1:32" ht="56.25">
      <c r="A15" s="771"/>
      <c r="C15" s="750"/>
      <c r="D15" s="808" t="s">
        <v>277</v>
      </c>
      <c r="E15" s="774" t="s">
        <v>434</v>
      </c>
      <c r="F15" s="774" t="s">
        <v>434</v>
      </c>
      <c r="G15" s="998" t="s">
        <v>434</v>
      </c>
      <c r="H15" s="999"/>
      <c r="I15" s="774" t="s">
        <v>434</v>
      </c>
      <c r="J15" s="904" t="s">
        <v>2826</v>
      </c>
      <c r="K15" s="908" t="s">
        <v>2827</v>
      </c>
      <c r="L15" s="764" t="s">
        <v>595</v>
      </c>
      <c r="M15" s="810"/>
    </row>
    <row r="16" spans="1:32" ht="18.75">
      <c r="A16" s="771"/>
      <c r="B16" s="761">
        <v>3</v>
      </c>
      <c r="C16" s="750"/>
      <c r="D16" s="811">
        <v>2</v>
      </c>
      <c r="E16" s="1007" t="s">
        <v>596</v>
      </c>
      <c r="F16" s="1008"/>
      <c r="G16" s="1008"/>
      <c r="H16" s="1009"/>
      <c r="I16" s="1009"/>
      <c r="J16" s="1009" t="s">
        <v>434</v>
      </c>
      <c r="K16" s="1009"/>
      <c r="L16" s="806"/>
      <c r="M16" s="810"/>
    </row>
    <row r="17" spans="1:15" ht="90" customHeight="1">
      <c r="A17" s="771"/>
      <c r="C17" s="993"/>
      <c r="D17" s="1000" t="s">
        <v>597</v>
      </c>
      <c r="E17" s="996" t="str">
        <f>IF('Перечень тарифов'!E21="","наименование отсутствует","" &amp; 'Перечень тарифов'!E21 &amp; "")</f>
        <v>Тариф на горячую воду в закрытой системе горячего водоснабжения (горячее водоснабжение)</v>
      </c>
      <c r="F17" s="997" t="str">
        <f>IF('Перечень тарифов'!J21="","наименование отсутствует","" &amp; 'Перечень тарифов'!J21 &amp; "")</f>
        <v>Горячее водоснабжение Гостиничного комплекса</v>
      </c>
      <c r="G17" s="774"/>
      <c r="H17" s="863" t="s">
        <v>2593</v>
      </c>
      <c r="I17" s="855" t="s">
        <v>2594</v>
      </c>
      <c r="J17" s="854" t="s">
        <v>230</v>
      </c>
      <c r="K17" s="774" t="s">
        <v>434</v>
      </c>
      <c r="L17" s="989" t="s">
        <v>615</v>
      </c>
      <c r="M17" s="810"/>
    </row>
    <row r="18" spans="1:15" ht="18.75">
      <c r="A18" s="771"/>
      <c r="C18" s="993"/>
      <c r="D18" s="1000"/>
      <c r="E18" s="996"/>
      <c r="F18" s="997"/>
      <c r="G18" s="812"/>
      <c r="H18" s="807" t="s">
        <v>258</v>
      </c>
      <c r="I18" s="778"/>
      <c r="J18" s="778"/>
      <c r="K18" s="776"/>
      <c r="L18" s="991"/>
      <c r="M18" s="810"/>
    </row>
    <row r="19" spans="1:15" ht="18.75">
      <c r="A19" s="771"/>
      <c r="B19" s="761">
        <v>3</v>
      </c>
      <c r="C19" s="750"/>
      <c r="D19" s="762" t="s">
        <v>50</v>
      </c>
      <c r="E19" s="992" t="s">
        <v>599</v>
      </c>
      <c r="F19" s="992"/>
      <c r="G19" s="992"/>
      <c r="H19" s="992"/>
      <c r="I19" s="992"/>
      <c r="J19" s="992"/>
      <c r="K19" s="992"/>
      <c r="L19" s="798"/>
      <c r="M19" s="810"/>
    </row>
    <row r="20" spans="1:15" ht="33.75">
      <c r="A20" s="771"/>
      <c r="C20" s="750"/>
      <c r="D20" s="808" t="s">
        <v>425</v>
      </c>
      <c r="E20" s="774" t="s">
        <v>434</v>
      </c>
      <c r="F20" s="774" t="s">
        <v>434</v>
      </c>
      <c r="G20" s="998" t="s">
        <v>434</v>
      </c>
      <c r="H20" s="999"/>
      <c r="I20" s="774" t="s">
        <v>434</v>
      </c>
      <c r="J20" s="774" t="s">
        <v>434</v>
      </c>
      <c r="K20" s="864"/>
      <c r="L20" s="764" t="s">
        <v>600</v>
      </c>
      <c r="M20" s="810"/>
    </row>
    <row r="21" spans="1:15" ht="18.75">
      <c r="A21" s="771"/>
      <c r="B21" s="761">
        <v>3</v>
      </c>
      <c r="C21" s="750"/>
      <c r="D21" s="762" t="s">
        <v>51</v>
      </c>
      <c r="E21" s="992" t="s">
        <v>601</v>
      </c>
      <c r="F21" s="992"/>
      <c r="G21" s="992"/>
      <c r="H21" s="992"/>
      <c r="I21" s="992"/>
      <c r="J21" s="992"/>
      <c r="K21" s="992"/>
      <c r="L21" s="798"/>
      <c r="M21" s="810"/>
    </row>
    <row r="22" spans="1:15" ht="67.5" customHeight="1">
      <c r="A22" s="771"/>
      <c r="C22" s="993"/>
      <c r="D22" s="1000" t="s">
        <v>426</v>
      </c>
      <c r="E22" s="996" t="str">
        <f>IF('Перечень тарифов'!E21="","наименование отсутствует","" &amp; 'Перечень тарифов'!E21 &amp; "")</f>
        <v>Тариф на горячую воду в закрытой системе горячего водоснабжения (горячее водоснабжение)</v>
      </c>
      <c r="F22" s="997" t="str">
        <f>IF('Перечень тарифов'!J21="","наименование отсутствует","" &amp; 'Перечень тарифов'!J21 &amp; "")</f>
        <v>Горячее водоснабжение Гостиничного комплекса</v>
      </c>
      <c r="G22" s="774"/>
      <c r="H22" s="863" t="s">
        <v>2593</v>
      </c>
      <c r="I22" s="855" t="s">
        <v>2594</v>
      </c>
      <c r="J22" s="878">
        <v>928.62858000000006</v>
      </c>
      <c r="K22" s="774" t="s">
        <v>434</v>
      </c>
      <c r="L22" s="989" t="s">
        <v>616</v>
      </c>
      <c r="M22" s="810"/>
    </row>
    <row r="23" spans="1:15" ht="18.75">
      <c r="A23" s="771"/>
      <c r="C23" s="993"/>
      <c r="D23" s="1000"/>
      <c r="E23" s="996"/>
      <c r="F23" s="997"/>
      <c r="G23" s="812"/>
      <c r="H23" s="807" t="s">
        <v>258</v>
      </c>
      <c r="I23" s="775"/>
      <c r="J23" s="775"/>
      <c r="K23" s="776"/>
      <c r="L23" s="991"/>
      <c r="M23" s="810"/>
    </row>
    <row r="24" spans="1:15" ht="18.75">
      <c r="A24" s="771"/>
      <c r="C24" s="750"/>
      <c r="D24" s="762" t="s">
        <v>63</v>
      </c>
      <c r="E24" s="992" t="s">
        <v>602</v>
      </c>
      <c r="F24" s="992"/>
      <c r="G24" s="992"/>
      <c r="H24" s="992"/>
      <c r="I24" s="992"/>
      <c r="J24" s="992"/>
      <c r="K24" s="992"/>
      <c r="L24" s="798"/>
      <c r="M24" s="810"/>
    </row>
    <row r="25" spans="1:15" ht="78.75" customHeight="1">
      <c r="A25" s="771"/>
      <c r="C25" s="993"/>
      <c r="D25" s="994" t="s">
        <v>427</v>
      </c>
      <c r="E25" s="996" t="str">
        <f>IF('Перечень тарифов'!E21="","наименование отсутствует","" &amp; 'Перечень тарифов'!E21 &amp; "")</f>
        <v>Тариф на горячую воду в закрытой системе горячего водоснабжения (горячее водоснабжение)</v>
      </c>
      <c r="F25" s="997" t="str">
        <f>IF('Перечень тарифов'!J21="","наименование отсутствует","" &amp; 'Перечень тарифов'!J21 &amp; "")</f>
        <v>Горячее водоснабжение Гостиничного комплекса</v>
      </c>
      <c r="G25" s="774"/>
      <c r="H25" s="863" t="s">
        <v>2593</v>
      </c>
      <c r="I25" s="855" t="s">
        <v>2594</v>
      </c>
      <c r="J25" s="878">
        <v>3510</v>
      </c>
      <c r="K25" s="774" t="s">
        <v>434</v>
      </c>
      <c r="L25" s="989" t="s">
        <v>617</v>
      </c>
      <c r="M25" s="810"/>
    </row>
    <row r="26" spans="1:15" ht="18.75">
      <c r="A26" s="771"/>
      <c r="C26" s="993"/>
      <c r="D26" s="995"/>
      <c r="E26" s="996"/>
      <c r="F26" s="997"/>
      <c r="G26" s="812"/>
      <c r="H26" s="807" t="s">
        <v>258</v>
      </c>
      <c r="I26" s="775"/>
      <c r="J26" s="775"/>
      <c r="K26" s="776"/>
      <c r="L26" s="991"/>
      <c r="M26" s="810"/>
    </row>
    <row r="27" spans="1:15" ht="26.1" customHeight="1">
      <c r="A27" s="771"/>
      <c r="C27" s="750"/>
      <c r="D27" s="762" t="s">
        <v>64</v>
      </c>
      <c r="E27" s="992" t="s">
        <v>618</v>
      </c>
      <c r="F27" s="992"/>
      <c r="G27" s="992"/>
      <c r="H27" s="992"/>
      <c r="I27" s="992"/>
      <c r="J27" s="992"/>
      <c r="K27" s="992"/>
      <c r="L27" s="798"/>
      <c r="M27" s="810"/>
    </row>
    <row r="28" spans="1:15" ht="112.5" customHeight="1">
      <c r="A28" s="771"/>
      <c r="C28" s="993"/>
      <c r="D28" s="994" t="s">
        <v>428</v>
      </c>
      <c r="E28" s="996" t="str">
        <f>IF('Перечень тарифов'!E21="","наименование отсутствует","" &amp; 'Перечень тарифов'!E21 &amp; "")</f>
        <v>Тариф на горячую воду в закрытой системе горячего водоснабжения (горячее водоснабжение)</v>
      </c>
      <c r="F28" s="997" t="str">
        <f>IF('Перечень тарифов'!J21="","наименование отсутствует","" &amp; 'Перечень тарифов'!J21 &amp; "")</f>
        <v>Горячее водоснабжение Гостиничного комплекса</v>
      </c>
      <c r="G28" s="774"/>
      <c r="H28" s="863" t="s">
        <v>2593</v>
      </c>
      <c r="I28" s="855" t="s">
        <v>2594</v>
      </c>
      <c r="J28" s="878">
        <v>0</v>
      </c>
      <c r="K28" s="774" t="s">
        <v>434</v>
      </c>
      <c r="L28" s="989" t="s">
        <v>619</v>
      </c>
      <c r="M28" s="810"/>
      <c r="O28" s="767" t="s">
        <v>539</v>
      </c>
    </row>
    <row r="29" spans="1:15" ht="18.75">
      <c r="A29" s="771"/>
      <c r="C29" s="993"/>
      <c r="D29" s="995"/>
      <c r="E29" s="996"/>
      <c r="F29" s="997"/>
      <c r="G29" s="812"/>
      <c r="H29" s="807" t="s">
        <v>258</v>
      </c>
      <c r="I29" s="775"/>
      <c r="J29" s="775"/>
      <c r="K29" s="776"/>
      <c r="L29" s="991"/>
      <c r="M29" s="810"/>
    </row>
    <row r="30" spans="1:15" ht="25.5" customHeight="1">
      <c r="A30" s="771"/>
      <c r="B30" s="761">
        <v>3</v>
      </c>
      <c r="C30" s="750"/>
      <c r="D30" s="762" t="s">
        <v>169</v>
      </c>
      <c r="E30" s="992" t="s">
        <v>620</v>
      </c>
      <c r="F30" s="992"/>
      <c r="G30" s="992"/>
      <c r="H30" s="992"/>
      <c r="I30" s="992"/>
      <c r="J30" s="992"/>
      <c r="K30" s="992"/>
      <c r="L30" s="798"/>
      <c r="M30" s="810"/>
    </row>
    <row r="31" spans="1:15" ht="112.5" customHeight="1">
      <c r="A31" s="771"/>
      <c r="C31" s="993"/>
      <c r="D31" s="994" t="s">
        <v>603</v>
      </c>
      <c r="E31" s="996" t="str">
        <f>IF('Перечень тарифов'!E21="","наименование отсутствует","" &amp; 'Перечень тарифов'!E21 &amp; "")</f>
        <v>Тариф на горячую воду в закрытой системе горячего водоснабжения (горячее водоснабжение)</v>
      </c>
      <c r="F31" s="997" t="str">
        <f>IF('Перечень тарифов'!J21="","наименование отсутствует","" &amp; 'Перечень тарифов'!J21 &amp; "")</f>
        <v>Горячее водоснабжение Гостиничного комплекса</v>
      </c>
      <c r="G31" s="774"/>
      <c r="H31" s="863" t="s">
        <v>2593</v>
      </c>
      <c r="I31" s="855" t="s">
        <v>2594</v>
      </c>
      <c r="J31" s="878">
        <v>0</v>
      </c>
      <c r="K31" s="774" t="s">
        <v>434</v>
      </c>
      <c r="L31" s="989" t="s">
        <v>621</v>
      </c>
      <c r="M31" s="810"/>
    </row>
    <row r="32" spans="1:15" ht="18.75">
      <c r="A32" s="771"/>
      <c r="C32" s="993"/>
      <c r="D32" s="995"/>
      <c r="E32" s="996"/>
      <c r="F32" s="997"/>
      <c r="G32" s="812"/>
      <c r="H32" s="807" t="s">
        <v>258</v>
      </c>
      <c r="I32" s="775"/>
      <c r="J32" s="775"/>
      <c r="K32" s="776"/>
      <c r="L32" s="991"/>
      <c r="M32" s="810"/>
    </row>
    <row r="33" spans="1:15" s="760" customFormat="1" ht="3" customHeight="1">
      <c r="A33" s="771"/>
      <c r="D33" s="814"/>
      <c r="E33" s="814"/>
      <c r="F33" s="814"/>
      <c r="G33" s="814"/>
      <c r="H33" s="814"/>
      <c r="I33" s="814"/>
      <c r="J33" s="814"/>
      <c r="K33" s="814"/>
      <c r="L33" s="814"/>
      <c r="N33" s="773"/>
      <c r="O33" s="773"/>
    </row>
    <row r="34" spans="1:15" ht="24.75" customHeight="1">
      <c r="D34" s="777">
        <v>1</v>
      </c>
      <c r="E34" s="980" t="s">
        <v>699</v>
      </c>
      <c r="F34" s="980"/>
      <c r="G34" s="980"/>
      <c r="H34" s="980"/>
      <c r="I34" s="980"/>
      <c r="J34" s="980"/>
      <c r="K34" s="980"/>
      <c r="L34" s="980"/>
    </row>
  </sheetData>
  <sheetProtection password="FA9C" sheet="1" objects="1" scenarios="1" formatColumns="0" formatRows="0"/>
  <mergeCells count="48">
    <mergeCell ref="D5:K5"/>
    <mergeCell ref="F7:K7"/>
    <mergeCell ref="F8:K8"/>
    <mergeCell ref="D10:K10"/>
    <mergeCell ref="L10:L12"/>
    <mergeCell ref="D11:D12"/>
    <mergeCell ref="E11:E12"/>
    <mergeCell ref="F11:F12"/>
    <mergeCell ref="G11:I11"/>
    <mergeCell ref="J11:J12"/>
    <mergeCell ref="E19:K19"/>
    <mergeCell ref="K11:K12"/>
    <mergeCell ref="G12:H12"/>
    <mergeCell ref="G13:H13"/>
    <mergeCell ref="E14:K14"/>
    <mergeCell ref="G15:H15"/>
    <mergeCell ref="E16:K16"/>
    <mergeCell ref="C17:C18"/>
    <mergeCell ref="D17:D18"/>
    <mergeCell ref="E17:E18"/>
    <mergeCell ref="F17:F18"/>
    <mergeCell ref="L17:L18"/>
    <mergeCell ref="G20:H20"/>
    <mergeCell ref="E21:K21"/>
    <mergeCell ref="C22:C23"/>
    <mergeCell ref="D22:D23"/>
    <mergeCell ref="E22:E23"/>
    <mergeCell ref="F22:F23"/>
    <mergeCell ref="L28:L29"/>
    <mergeCell ref="L22:L23"/>
    <mergeCell ref="E24:K24"/>
    <mergeCell ref="C25:C26"/>
    <mergeCell ref="D25:D26"/>
    <mergeCell ref="E25:E26"/>
    <mergeCell ref="F25:F26"/>
    <mergeCell ref="L25:L26"/>
    <mergeCell ref="E27:K27"/>
    <mergeCell ref="C28:C29"/>
    <mergeCell ref="D28:D29"/>
    <mergeCell ref="E28:E29"/>
    <mergeCell ref="F28:F29"/>
    <mergeCell ref="E34:L34"/>
    <mergeCell ref="E30:K30"/>
    <mergeCell ref="C31:C32"/>
    <mergeCell ref="D31:D32"/>
    <mergeCell ref="E31:E32"/>
    <mergeCell ref="F31:F32"/>
    <mergeCell ref="L31:L32"/>
  </mergeCells>
  <dataValidations count="6">
    <dataValidation type="decimal" allowBlank="1" showErrorMessage="1" errorTitle="Ошибка" error="Допускается ввод только действительных чисел!" sqref="J25 J28 J22 J31">
      <formula1>-9.99999999999999E+23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J17">
      <formula1>kind_of_control_method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H28:I28 H17:I17 H22:I22 H25:I25 H31:I31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5 K20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L25 L28 L16:L17 L22 L3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 случае отсутствия утвержденной в установленном порядке инвестиционной программы (проекта инвестиционной программы) укажите &quot;отсутствует&quot; в данной ячейке" sqref="J15">
      <formula1>900</formula1>
    </dataValidation>
  </dataValidations>
  <hyperlinks>
    <hyperlink ref="J15" location="'Форма 1.11.1'!$J$15" tooltip="Кликните по гиперссылке, чтобы перейти по гиперссылке или отредактировать её" display="отстутствует"/>
    <hyperlink ref="K15" location="'Форма 1.11.1'!$K$15" tooltip="Кликните по гиперссылке, чтобы перейти по гиперссылке или отредактировать её" display="https://portal.eias.ru/Portal/DownloadPage.aspx?type=12&amp;guid=a6e82725-af68-44ce-9413-83b45b8c38cb"/>
  </hyperlink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2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293" hidden="1" customWidth="1"/>
    <col min="2" max="4" width="3.7109375" style="276" hidden="1" customWidth="1"/>
    <col min="5" max="5" width="3.7109375" style="84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76"/>
    <col min="12" max="12" width="11.140625" style="276" customWidth="1"/>
    <col min="13" max="20" width="10.5703125" style="276"/>
    <col min="21" max="16384" width="10.5703125" style="34"/>
  </cols>
  <sheetData>
    <row r="1" spans="1:20" ht="3" customHeight="1">
      <c r="A1" s="293" t="s">
        <v>49</v>
      </c>
    </row>
    <row r="2" spans="1:20" ht="22.5">
      <c r="F2" s="981" t="s">
        <v>460</v>
      </c>
      <c r="G2" s="982"/>
      <c r="H2" s="983"/>
      <c r="I2" s="550"/>
    </row>
    <row r="3" spans="1:20" ht="3" customHeight="1"/>
    <row r="4" spans="1:20" s="237" customFormat="1" ht="11.25">
      <c r="A4" s="292"/>
      <c r="B4" s="292"/>
      <c r="C4" s="292"/>
      <c r="D4" s="292"/>
      <c r="F4" s="938" t="s">
        <v>430</v>
      </c>
      <c r="G4" s="938"/>
      <c r="H4" s="938"/>
      <c r="I4" s="984" t="s">
        <v>431</v>
      </c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</row>
    <row r="5" spans="1:20" s="237" customFormat="1" ht="11.25" customHeight="1">
      <c r="A5" s="292"/>
      <c r="B5" s="292"/>
      <c r="C5" s="292"/>
      <c r="D5" s="292"/>
      <c r="F5" s="416" t="s">
        <v>82</v>
      </c>
      <c r="G5" s="433" t="s">
        <v>433</v>
      </c>
      <c r="H5" s="415" t="s">
        <v>424</v>
      </c>
      <c r="I5" s="984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</row>
    <row r="6" spans="1:20" s="237" customFormat="1" ht="12" customHeight="1">
      <c r="A6" s="292"/>
      <c r="B6" s="292"/>
      <c r="C6" s="292"/>
      <c r="D6" s="292"/>
      <c r="F6" s="417" t="s">
        <v>83</v>
      </c>
      <c r="G6" s="419">
        <v>2</v>
      </c>
      <c r="H6" s="420">
        <v>3</v>
      </c>
      <c r="I6" s="418">
        <v>4</v>
      </c>
      <c r="J6" s="292">
        <v>4</v>
      </c>
      <c r="K6" s="292"/>
      <c r="L6" s="292"/>
      <c r="M6" s="292"/>
      <c r="N6" s="292"/>
      <c r="O6" s="292"/>
      <c r="P6" s="292"/>
      <c r="Q6" s="292"/>
      <c r="R6" s="292"/>
      <c r="S6" s="292"/>
      <c r="T6" s="292"/>
    </row>
    <row r="7" spans="1:20" s="237" customFormat="1" ht="18.75">
      <c r="A7" s="292"/>
      <c r="B7" s="292"/>
      <c r="C7" s="292"/>
      <c r="D7" s="292"/>
      <c r="F7" s="430">
        <v>1</v>
      </c>
      <c r="G7" s="512" t="s">
        <v>461</v>
      </c>
      <c r="H7" s="865" t="str">
        <f>IF(dateCh="","",dateCh)</f>
        <v>04.05.2022</v>
      </c>
      <c r="I7" s="265" t="s">
        <v>462</v>
      </c>
      <c r="J7" s="429"/>
      <c r="K7" s="292"/>
      <c r="L7" s="292"/>
      <c r="M7" s="292"/>
      <c r="N7" s="292"/>
      <c r="O7" s="292"/>
      <c r="P7" s="292"/>
      <c r="Q7" s="292"/>
      <c r="R7" s="292"/>
      <c r="S7" s="292"/>
      <c r="T7" s="292"/>
    </row>
    <row r="8" spans="1:20" s="237" customFormat="1" ht="45">
      <c r="A8" s="985">
        <v>1</v>
      </c>
      <c r="B8" s="292"/>
      <c r="C8" s="292"/>
      <c r="D8" s="292"/>
      <c r="F8" s="430" t="str">
        <f>"2." &amp;mergeValue(A8)</f>
        <v>2.1</v>
      </c>
      <c r="G8" s="512" t="s">
        <v>463</v>
      </c>
      <c r="H8" s="414"/>
      <c r="I8" s="265" t="s">
        <v>551</v>
      </c>
      <c r="J8" s="429"/>
      <c r="K8" s="292"/>
      <c r="L8" s="292"/>
      <c r="M8" s="292"/>
      <c r="N8" s="292"/>
      <c r="O8" s="292"/>
      <c r="P8" s="292"/>
      <c r="Q8" s="292"/>
      <c r="R8" s="292"/>
      <c r="S8" s="292"/>
      <c r="T8" s="292"/>
    </row>
    <row r="9" spans="1:20" s="237" customFormat="1" ht="22.5">
      <c r="A9" s="985"/>
      <c r="B9" s="292"/>
      <c r="C9" s="292"/>
      <c r="D9" s="292"/>
      <c r="F9" s="430" t="str">
        <f>"3." &amp;mergeValue(A9)</f>
        <v>3.1</v>
      </c>
      <c r="G9" s="512" t="s">
        <v>464</v>
      </c>
      <c r="H9" s="414"/>
      <c r="I9" s="265" t="s">
        <v>549</v>
      </c>
      <c r="J9" s="429"/>
      <c r="K9" s="292"/>
      <c r="L9" s="292"/>
      <c r="M9" s="292"/>
      <c r="N9" s="292"/>
      <c r="O9" s="292"/>
      <c r="P9" s="292"/>
      <c r="Q9" s="292"/>
      <c r="R9" s="292"/>
      <c r="S9" s="292"/>
      <c r="T9" s="292"/>
    </row>
    <row r="10" spans="1:20" s="237" customFormat="1" ht="22.5">
      <c r="A10" s="985"/>
      <c r="B10" s="292"/>
      <c r="C10" s="292"/>
      <c r="D10" s="292"/>
      <c r="F10" s="430" t="str">
        <f>"4."&amp;mergeValue(A10)</f>
        <v>4.1</v>
      </c>
      <c r="G10" s="512" t="s">
        <v>465</v>
      </c>
      <c r="H10" s="415" t="s">
        <v>434</v>
      </c>
      <c r="I10" s="265"/>
      <c r="J10" s="429"/>
      <c r="K10" s="292"/>
      <c r="L10" s="292"/>
      <c r="M10" s="292"/>
      <c r="N10" s="292"/>
      <c r="O10" s="292"/>
      <c r="P10" s="292"/>
      <c r="Q10" s="292"/>
      <c r="R10" s="292"/>
      <c r="S10" s="292"/>
      <c r="T10" s="292"/>
    </row>
    <row r="11" spans="1:20" s="237" customFormat="1" ht="18.75">
      <c r="A11" s="985"/>
      <c r="B11" s="985">
        <v>1</v>
      </c>
      <c r="C11" s="440"/>
      <c r="D11" s="440"/>
      <c r="F11" s="430" t="str">
        <f>"4."&amp;mergeValue(A11) &amp;"."&amp;mergeValue(B11)</f>
        <v>4.1.1</v>
      </c>
      <c r="G11" s="421" t="s">
        <v>553</v>
      </c>
      <c r="H11" s="414" t="str">
        <f>IF(region_name="","",region_name)</f>
        <v>Республика Татарстан</v>
      </c>
      <c r="I11" s="265" t="s">
        <v>468</v>
      </c>
      <c r="J11" s="429"/>
      <c r="K11" s="292"/>
      <c r="L11" s="292"/>
      <c r="M11" s="292"/>
      <c r="N11" s="292"/>
      <c r="O11" s="292"/>
      <c r="P11" s="292"/>
      <c r="Q11" s="292"/>
      <c r="R11" s="292"/>
      <c r="S11" s="292"/>
      <c r="T11" s="292"/>
    </row>
    <row r="12" spans="1:20" s="237" customFormat="1" ht="22.5">
      <c r="A12" s="985"/>
      <c r="B12" s="985"/>
      <c r="C12" s="985">
        <v>1</v>
      </c>
      <c r="D12" s="440"/>
      <c r="F12" s="430" t="str">
        <f>"4."&amp;mergeValue(A12) &amp;"."&amp;mergeValue(B12)&amp;"."&amp;mergeValue(C12)</f>
        <v>4.1.1.1</v>
      </c>
      <c r="G12" s="437" t="s">
        <v>466</v>
      </c>
      <c r="H12" s="414"/>
      <c r="I12" s="265" t="s">
        <v>469</v>
      </c>
      <c r="J12" s="429"/>
      <c r="K12" s="292"/>
      <c r="L12" s="292"/>
      <c r="M12" s="292"/>
      <c r="N12" s="292"/>
      <c r="O12" s="292"/>
      <c r="P12" s="292"/>
      <c r="Q12" s="292"/>
      <c r="R12" s="292"/>
      <c r="S12" s="292"/>
      <c r="T12" s="292"/>
    </row>
    <row r="13" spans="1:20" s="237" customFormat="1" ht="39" customHeight="1">
      <c r="A13" s="985"/>
      <c r="B13" s="985"/>
      <c r="C13" s="985"/>
      <c r="D13" s="440">
        <v>1</v>
      </c>
      <c r="F13" s="430" t="str">
        <f>"4."&amp;mergeValue(A13) &amp;"."&amp;mergeValue(B13)&amp;"."&amp;mergeValue(C13)&amp;"."&amp;mergeValue(D13)</f>
        <v>4.1.1.1.1</v>
      </c>
      <c r="G13" s="515" t="s">
        <v>467</v>
      </c>
      <c r="H13" s="414"/>
      <c r="I13" s="1016" t="s">
        <v>552</v>
      </c>
      <c r="J13" s="429"/>
      <c r="K13" s="292"/>
      <c r="L13" s="292"/>
      <c r="M13" s="292"/>
      <c r="N13" s="292"/>
      <c r="O13" s="292"/>
      <c r="P13" s="292"/>
      <c r="Q13" s="292"/>
      <c r="R13" s="292"/>
      <c r="S13" s="292"/>
      <c r="T13" s="292"/>
    </row>
    <row r="14" spans="1:20" s="237" customFormat="1" ht="18.75">
      <c r="A14" s="985"/>
      <c r="B14" s="985"/>
      <c r="C14" s="985"/>
      <c r="D14" s="440"/>
      <c r="F14" s="434"/>
      <c r="G14" s="159" t="s">
        <v>4</v>
      </c>
      <c r="H14" s="439"/>
      <c r="I14" s="1016"/>
      <c r="J14" s="429"/>
      <c r="K14" s="292"/>
      <c r="L14" s="292"/>
      <c r="M14" s="292"/>
      <c r="N14" s="292"/>
      <c r="O14" s="292"/>
      <c r="P14" s="292"/>
      <c r="Q14" s="292"/>
      <c r="R14" s="292"/>
      <c r="S14" s="292"/>
      <c r="T14" s="292"/>
    </row>
    <row r="15" spans="1:20" s="237" customFormat="1" ht="18.75">
      <c r="A15" s="985"/>
      <c r="B15" s="985"/>
      <c r="C15" s="440"/>
      <c r="D15" s="440"/>
      <c r="F15" s="516"/>
      <c r="G15" s="257" t="s">
        <v>407</v>
      </c>
      <c r="H15" s="517"/>
      <c r="I15" s="518"/>
      <c r="J15" s="429"/>
      <c r="K15" s="292"/>
      <c r="L15" s="292"/>
      <c r="M15" s="292"/>
      <c r="N15" s="292"/>
      <c r="O15" s="292"/>
      <c r="P15" s="292"/>
      <c r="Q15" s="292"/>
      <c r="R15" s="292"/>
      <c r="S15" s="292"/>
      <c r="T15" s="292"/>
    </row>
    <row r="16" spans="1:20" s="237" customFormat="1" ht="18.75">
      <c r="A16" s="985"/>
      <c r="B16" s="292"/>
      <c r="C16" s="292"/>
      <c r="D16" s="292"/>
      <c r="F16" s="434"/>
      <c r="G16" s="172" t="s">
        <v>473</v>
      </c>
      <c r="H16" s="435"/>
      <c r="I16" s="436"/>
      <c r="J16" s="429"/>
      <c r="K16" s="292"/>
      <c r="L16" s="292"/>
      <c r="M16" s="292"/>
      <c r="N16" s="292"/>
      <c r="O16" s="292"/>
      <c r="P16" s="292"/>
      <c r="Q16" s="292"/>
      <c r="R16" s="292"/>
      <c r="S16" s="292"/>
      <c r="T16" s="292"/>
    </row>
    <row r="17" spans="1:20" s="237" customFormat="1" ht="18.75">
      <c r="A17" s="292"/>
      <c r="B17" s="292"/>
      <c r="C17" s="292"/>
      <c r="D17" s="292"/>
      <c r="F17" s="434"/>
      <c r="G17" s="201" t="s">
        <v>472</v>
      </c>
      <c r="H17" s="435"/>
      <c r="I17" s="436"/>
      <c r="J17" s="429"/>
      <c r="K17" s="292"/>
      <c r="L17" s="292"/>
      <c r="M17" s="292"/>
      <c r="N17" s="292"/>
      <c r="O17" s="292"/>
      <c r="P17" s="292"/>
      <c r="Q17" s="292"/>
      <c r="R17" s="292"/>
      <c r="S17" s="292"/>
      <c r="T17" s="292"/>
    </row>
    <row r="18" spans="1:20" s="423" customFormat="1" ht="3" customHeight="1">
      <c r="A18" s="425"/>
      <c r="B18" s="425"/>
      <c r="C18" s="425"/>
      <c r="D18" s="425"/>
      <c r="F18" s="441"/>
      <c r="G18" s="442"/>
      <c r="H18" s="443"/>
      <c r="I18" s="444"/>
      <c r="J18" s="425"/>
      <c r="K18" s="425"/>
      <c r="L18" s="425"/>
      <c r="M18" s="425"/>
      <c r="N18" s="425"/>
      <c r="O18" s="425"/>
      <c r="P18" s="425"/>
      <c r="Q18" s="425"/>
      <c r="R18" s="425"/>
      <c r="S18" s="425"/>
      <c r="T18" s="425"/>
    </row>
    <row r="19" spans="1:20" s="423" customFormat="1" ht="15" customHeight="1">
      <c r="A19" s="425"/>
      <c r="B19" s="425"/>
      <c r="C19" s="425"/>
      <c r="D19" s="425"/>
      <c r="F19" s="422"/>
      <c r="G19" s="980" t="s">
        <v>554</v>
      </c>
      <c r="H19" s="980"/>
      <c r="I19" s="315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2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4" hidden="1" customWidth="1"/>
    <col min="7" max="7" width="9.140625" style="93" hidden="1" customWidth="1"/>
    <col min="8" max="8" width="3.7109375" style="93" hidden="1" customWidth="1"/>
    <col min="9" max="9" width="3.7109375" style="93" customWidth="1"/>
    <col min="10" max="11" width="3.7109375" style="84" customWidth="1"/>
    <col min="12" max="12" width="12.7109375" style="34" customWidth="1"/>
    <col min="13" max="13" width="47.42578125" style="34" customWidth="1"/>
    <col min="14" max="14" width="1.7109375" style="34" hidden="1" customWidth="1"/>
    <col min="15" max="15" width="20.7109375" style="34" hidden="1" customWidth="1"/>
    <col min="16" max="17" width="23.7109375" style="34" hidden="1" customWidth="1"/>
    <col min="18" max="18" width="11.7109375" style="34" customWidth="1"/>
    <col min="19" max="19" width="3.7109375" style="34" customWidth="1"/>
    <col min="20" max="20" width="11.7109375" style="34" customWidth="1"/>
    <col min="21" max="21" width="8.5703125" style="34" hidden="1" customWidth="1"/>
    <col min="22" max="22" width="4.7109375" style="34" customWidth="1"/>
    <col min="23" max="23" width="115.7109375" style="34" customWidth="1"/>
    <col min="24" max="25" width="10.5703125" style="276"/>
    <col min="26" max="26" width="11.140625" style="276" customWidth="1"/>
    <col min="27" max="34" width="10.5703125" style="276"/>
    <col min="35" max="16384" width="10.5703125" style="34"/>
  </cols>
  <sheetData>
    <row r="1" spans="7:34" hidden="1">
      <c r="Q1" s="273"/>
      <c r="R1" s="273"/>
    </row>
    <row r="2" spans="7:34" hidden="1">
      <c r="U2" s="273"/>
    </row>
    <row r="3" spans="7:34" hidden="1"/>
    <row r="4" spans="7:34" ht="3" customHeight="1">
      <c r="J4" s="83"/>
      <c r="K4" s="83"/>
      <c r="L4" s="35"/>
      <c r="M4" s="35"/>
      <c r="N4" s="35"/>
      <c r="O4" s="98"/>
      <c r="P4" s="98"/>
      <c r="Q4" s="98"/>
      <c r="R4" s="98"/>
      <c r="S4" s="98"/>
      <c r="T4" s="98"/>
      <c r="U4" s="98"/>
    </row>
    <row r="5" spans="7:34" ht="26.1" customHeight="1">
      <c r="J5" s="83"/>
      <c r="K5" s="83"/>
      <c r="L5" s="981" t="s">
        <v>622</v>
      </c>
      <c r="M5" s="982"/>
      <c r="N5" s="982"/>
      <c r="O5" s="982"/>
      <c r="P5" s="982"/>
      <c r="Q5" s="982"/>
      <c r="R5" s="982"/>
      <c r="S5" s="982"/>
      <c r="T5" s="982"/>
      <c r="U5" s="983"/>
    </row>
    <row r="6" spans="7:34" ht="3" customHeight="1">
      <c r="J6" s="83"/>
      <c r="K6" s="83"/>
      <c r="L6" s="35"/>
      <c r="M6" s="35"/>
      <c r="N6" s="35"/>
      <c r="O6" s="81"/>
      <c r="P6" s="81"/>
      <c r="Q6" s="81"/>
      <c r="R6" s="81"/>
      <c r="S6" s="81"/>
      <c r="T6" s="81"/>
      <c r="U6" s="81"/>
    </row>
    <row r="7" spans="7:34" s="820" customFormat="1" ht="6" hidden="1">
      <c r="G7" s="842"/>
      <c r="H7" s="842"/>
      <c r="L7" s="819"/>
      <c r="M7" s="818"/>
      <c r="N7" s="817"/>
      <c r="O7" s="1017"/>
      <c r="P7" s="1017"/>
      <c r="Q7" s="1017"/>
      <c r="R7" s="1017"/>
      <c r="S7" s="1017"/>
      <c r="T7" s="1017"/>
      <c r="U7" s="1017"/>
      <c r="V7" s="1017"/>
      <c r="W7" s="816"/>
      <c r="X7" s="817"/>
      <c r="Y7" s="817"/>
      <c r="Z7" s="817"/>
      <c r="AA7" s="817"/>
      <c r="AB7" s="817"/>
      <c r="AC7" s="817"/>
      <c r="AD7" s="817"/>
      <c r="AE7" s="817"/>
      <c r="AF7" s="817"/>
      <c r="AG7" s="817"/>
      <c r="AH7" s="817"/>
    </row>
    <row r="8" spans="7:34" s="423" customFormat="1" ht="18.75">
      <c r="G8" s="424"/>
      <c r="H8" s="424"/>
      <c r="L8" s="422"/>
      <c r="M8" s="813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432"/>
      <c r="O8" s="1010" t="str">
        <f>IF(datePr_ch="",IF(datePr="","",datePr),datePr_ch)</f>
        <v>29.04.2022</v>
      </c>
      <c r="P8" s="1010"/>
      <c r="Q8" s="1010"/>
      <c r="R8" s="1010"/>
      <c r="S8" s="1010"/>
      <c r="T8" s="1010"/>
      <c r="U8" s="1010"/>
      <c r="V8" s="1010"/>
      <c r="W8" s="877"/>
      <c r="X8" s="425"/>
      <c r="Y8" s="425"/>
      <c r="Z8" s="425"/>
      <c r="AA8" s="425"/>
      <c r="AB8" s="425"/>
      <c r="AC8" s="425"/>
      <c r="AD8" s="425"/>
      <c r="AE8" s="425"/>
      <c r="AF8" s="425"/>
      <c r="AG8" s="425"/>
      <c r="AH8" s="425"/>
    </row>
    <row r="9" spans="7:34" s="423" customFormat="1" ht="18.75">
      <c r="G9" s="424"/>
      <c r="H9" s="424"/>
      <c r="L9" s="422"/>
      <c r="M9" s="813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432"/>
      <c r="O9" s="1010" t="str">
        <f>IF(numberPr_ch="",IF(numberPr="","",numberPr),numberPr_ch)</f>
        <v>53-22/2082</v>
      </c>
      <c r="P9" s="1010"/>
      <c r="Q9" s="1010"/>
      <c r="R9" s="1010"/>
      <c r="S9" s="1010"/>
      <c r="T9" s="1010"/>
      <c r="U9" s="1010"/>
      <c r="V9" s="1010"/>
      <c r="W9" s="877"/>
      <c r="X9" s="425"/>
      <c r="Y9" s="425"/>
      <c r="Z9" s="425"/>
      <c r="AA9" s="425"/>
      <c r="AB9" s="425"/>
      <c r="AC9" s="425"/>
      <c r="AD9" s="425"/>
      <c r="AE9" s="425"/>
      <c r="AF9" s="425"/>
      <c r="AG9" s="425"/>
      <c r="AH9" s="425"/>
    </row>
    <row r="10" spans="7:34" s="820" customFormat="1" ht="6" hidden="1">
      <c r="G10" s="842"/>
      <c r="H10" s="842"/>
      <c r="L10" s="819"/>
      <c r="M10" s="818"/>
      <c r="N10" s="817"/>
      <c r="O10" s="1017"/>
      <c r="P10" s="1017"/>
      <c r="Q10" s="1017"/>
      <c r="R10" s="1017"/>
      <c r="S10" s="1017"/>
      <c r="T10" s="1017"/>
      <c r="U10" s="1017"/>
      <c r="V10" s="1017"/>
      <c r="W10" s="816"/>
      <c r="X10" s="817"/>
      <c r="Y10" s="817"/>
      <c r="Z10" s="817"/>
      <c r="AA10" s="817"/>
      <c r="AB10" s="817"/>
      <c r="AC10" s="817"/>
      <c r="AD10" s="817"/>
      <c r="AE10" s="817"/>
      <c r="AF10" s="817"/>
      <c r="AG10" s="817"/>
      <c r="AH10" s="817"/>
    </row>
    <row r="11" spans="7:34" s="237" customFormat="1" ht="15.75" hidden="1" customHeight="1">
      <c r="G11" s="236"/>
      <c r="H11" s="236"/>
      <c r="L11" s="1031"/>
      <c r="M11" s="1031"/>
      <c r="N11" s="202"/>
      <c r="O11" s="266"/>
      <c r="P11" s="266"/>
      <c r="Q11" s="266"/>
      <c r="R11" s="266"/>
      <c r="S11" s="266"/>
      <c r="T11" s="266"/>
      <c r="U11" s="288" t="s">
        <v>357</v>
      </c>
      <c r="X11" s="292"/>
      <c r="Y11" s="292"/>
      <c r="Z11" s="292"/>
      <c r="AA11" s="292"/>
      <c r="AB11" s="292"/>
      <c r="AC11" s="292"/>
      <c r="AD11" s="292"/>
      <c r="AE11" s="292"/>
      <c r="AF11" s="292"/>
      <c r="AG11" s="292"/>
      <c r="AH11" s="292"/>
    </row>
    <row r="12" spans="7:34" s="237" customFormat="1">
      <c r="G12" s="236"/>
      <c r="H12" s="236"/>
      <c r="L12" s="202"/>
      <c r="M12" s="202"/>
      <c r="N12" s="202"/>
      <c r="O12" s="1018"/>
      <c r="P12" s="1018"/>
      <c r="Q12" s="1018"/>
      <c r="R12" s="1018"/>
      <c r="S12" s="1018"/>
      <c r="T12" s="1018"/>
      <c r="U12" s="1018"/>
      <c r="X12" s="292"/>
      <c r="Y12" s="292"/>
      <c r="Z12" s="292"/>
      <c r="AA12" s="292"/>
      <c r="AB12" s="292"/>
      <c r="AC12" s="292"/>
      <c r="AD12" s="292"/>
      <c r="AE12" s="292"/>
      <c r="AF12" s="292"/>
      <c r="AG12" s="292"/>
      <c r="AH12" s="292"/>
    </row>
    <row r="13" spans="7:34" ht="15" customHeight="1">
      <c r="J13" s="83"/>
      <c r="K13" s="83"/>
      <c r="L13" s="938" t="s">
        <v>430</v>
      </c>
      <c r="M13" s="938"/>
      <c r="N13" s="938"/>
      <c r="O13" s="938"/>
      <c r="P13" s="938"/>
      <c r="Q13" s="938"/>
      <c r="R13" s="938"/>
      <c r="S13" s="938"/>
      <c r="T13" s="938"/>
      <c r="U13" s="938"/>
      <c r="V13" s="938"/>
      <c r="W13" s="938" t="s">
        <v>431</v>
      </c>
    </row>
    <row r="14" spans="7:34" ht="15" customHeight="1">
      <c r="J14" s="83"/>
      <c r="K14" s="83"/>
      <c r="L14" s="938" t="s">
        <v>82</v>
      </c>
      <c r="M14" s="938" t="s">
        <v>383</v>
      </c>
      <c r="N14" s="938"/>
      <c r="O14" s="1028" t="s">
        <v>439</v>
      </c>
      <c r="P14" s="1028"/>
      <c r="Q14" s="1028"/>
      <c r="R14" s="1028"/>
      <c r="S14" s="1028"/>
      <c r="T14" s="1028"/>
      <c r="U14" s="938" t="s">
        <v>319</v>
      </c>
      <c r="V14" s="1032" t="s">
        <v>258</v>
      </c>
      <c r="W14" s="938"/>
    </row>
    <row r="15" spans="7:34" ht="14.25" customHeight="1">
      <c r="J15" s="83"/>
      <c r="K15" s="83"/>
      <c r="L15" s="938"/>
      <c r="M15" s="938"/>
      <c r="N15" s="938"/>
      <c r="O15" s="235" t="s">
        <v>440</v>
      </c>
      <c r="P15" s="1029" t="s">
        <v>254</v>
      </c>
      <c r="Q15" s="1029"/>
      <c r="R15" s="970" t="s">
        <v>441</v>
      </c>
      <c r="S15" s="970"/>
      <c r="T15" s="970"/>
      <c r="U15" s="938"/>
      <c r="V15" s="1032"/>
      <c r="W15" s="938"/>
    </row>
    <row r="16" spans="7:34" ht="33.75" customHeight="1">
      <c r="J16" s="83"/>
      <c r="K16" s="83"/>
      <c r="L16" s="938"/>
      <c r="M16" s="938"/>
      <c r="N16" s="938"/>
      <c r="O16" s="396" t="s">
        <v>442</v>
      </c>
      <c r="P16" s="397" t="s">
        <v>443</v>
      </c>
      <c r="Q16" s="397" t="s">
        <v>366</v>
      </c>
      <c r="R16" s="398" t="s">
        <v>257</v>
      </c>
      <c r="S16" s="1030" t="s">
        <v>256</v>
      </c>
      <c r="T16" s="1030"/>
      <c r="U16" s="938"/>
      <c r="V16" s="1032"/>
      <c r="W16" s="938"/>
    </row>
    <row r="17" spans="1:35" ht="12" customHeight="1">
      <c r="J17" s="83"/>
      <c r="K17" s="232">
        <v>1</v>
      </c>
      <c r="L17" s="537" t="s">
        <v>83</v>
      </c>
      <c r="M17" s="537" t="s">
        <v>49</v>
      </c>
      <c r="N17" s="543" t="str">
        <f ca="1">OFFSET(N17,0,-1)</f>
        <v>2</v>
      </c>
      <c r="O17" s="538">
        <f ca="1">OFFSET(O17,0,-1)+1</f>
        <v>3</v>
      </c>
      <c r="P17" s="538">
        <f ca="1">OFFSET(P17,0,-1)+1</f>
        <v>4</v>
      </c>
      <c r="Q17" s="538">
        <f ca="1">OFFSET(Q17,0,-1)+1</f>
        <v>5</v>
      </c>
      <c r="R17" s="538">
        <f ca="1">OFFSET(R17,0,-1)+1</f>
        <v>6</v>
      </c>
      <c r="S17" s="1033">
        <f ca="1">OFFSET(S17,0,-1)+1</f>
        <v>7</v>
      </c>
      <c r="T17" s="1033"/>
      <c r="U17" s="538">
        <f ca="1">OFFSET(U17,0,-2)+1</f>
        <v>8</v>
      </c>
      <c r="V17" s="543">
        <f ca="1">OFFSET(V17,0,-1)</f>
        <v>8</v>
      </c>
      <c r="W17" s="538">
        <f ca="1">OFFSET(W17,0,-1)+1</f>
        <v>9</v>
      </c>
    </row>
    <row r="18" spans="1:35" ht="22.5">
      <c r="A18" s="1034">
        <v>1</v>
      </c>
      <c r="B18" s="581"/>
      <c r="C18" s="581"/>
      <c r="D18" s="581"/>
      <c r="E18" s="582"/>
      <c r="F18" s="582"/>
      <c r="G18" s="583"/>
      <c r="H18" s="382"/>
      <c r="I18" s="315"/>
      <c r="J18" s="175"/>
      <c r="K18" s="175"/>
      <c r="L18" s="529">
        <f>mergeValue(A18)</f>
        <v>1</v>
      </c>
      <c r="M18" s="536" t="s">
        <v>21</v>
      </c>
      <c r="N18" s="542"/>
      <c r="O18" s="967"/>
      <c r="P18" s="967"/>
      <c r="Q18" s="967"/>
      <c r="R18" s="967"/>
      <c r="S18" s="967"/>
      <c r="T18" s="967"/>
      <c r="U18" s="967"/>
      <c r="V18" s="967"/>
      <c r="W18" s="656" t="s">
        <v>627</v>
      </c>
    </row>
    <row r="19" spans="1:35" ht="22.5">
      <c r="A19" s="1034"/>
      <c r="B19" s="1034">
        <v>1</v>
      </c>
      <c r="C19" s="581"/>
      <c r="D19" s="581"/>
      <c r="E19" s="584"/>
      <c r="F19" s="583"/>
      <c r="G19" s="583"/>
      <c r="H19" s="382"/>
      <c r="I19" s="192"/>
      <c r="J19" s="176"/>
      <c r="K19" s="34"/>
      <c r="L19" s="312" t="str">
        <f>mergeValue(A19) &amp;"."&amp; mergeValue(B19)</f>
        <v>1.1</v>
      </c>
      <c r="M19" s="155" t="s">
        <v>16</v>
      </c>
      <c r="N19" s="264"/>
      <c r="O19" s="1020"/>
      <c r="P19" s="1020"/>
      <c r="Q19" s="1020"/>
      <c r="R19" s="1020"/>
      <c r="S19" s="1020"/>
      <c r="T19" s="1020"/>
      <c r="U19" s="1020"/>
      <c r="V19" s="1020"/>
      <c r="W19" s="509" t="s">
        <v>449</v>
      </c>
    </row>
    <row r="20" spans="1:35" ht="45">
      <c r="A20" s="1034"/>
      <c r="B20" s="1034"/>
      <c r="C20" s="1034">
        <v>1</v>
      </c>
      <c r="D20" s="581"/>
      <c r="E20" s="584"/>
      <c r="F20" s="583"/>
      <c r="G20" s="583"/>
      <c r="H20" s="382"/>
      <c r="I20" s="316"/>
      <c r="J20" s="176"/>
      <c r="K20" s="98"/>
      <c r="L20" s="312" t="str">
        <f>mergeValue(A20) &amp;"."&amp; mergeValue(B20)&amp;"."&amp; mergeValue(C20)</f>
        <v>1.1.1</v>
      </c>
      <c r="M20" s="156" t="s">
        <v>560</v>
      </c>
      <c r="N20" s="264"/>
      <c r="O20" s="1020"/>
      <c r="P20" s="1020"/>
      <c r="Q20" s="1020"/>
      <c r="R20" s="1020"/>
      <c r="S20" s="1020"/>
      <c r="T20" s="1020"/>
      <c r="U20" s="1020"/>
      <c r="V20" s="1020"/>
      <c r="W20" s="509" t="s">
        <v>561</v>
      </c>
      <c r="AA20" s="290"/>
    </row>
    <row r="21" spans="1:35" ht="33.75">
      <c r="A21" s="1034"/>
      <c r="B21" s="1034"/>
      <c r="C21" s="1034"/>
      <c r="D21" s="1034">
        <v>1</v>
      </c>
      <c r="E21" s="584"/>
      <c r="F21" s="583"/>
      <c r="G21" s="583"/>
      <c r="H21" s="1018"/>
      <c r="I21" s="1027"/>
      <c r="J21" s="176"/>
      <c r="K21" s="98"/>
      <c r="L21" s="312" t="str">
        <f>mergeValue(A21) &amp;"."&amp; mergeValue(B21)&amp;"."&amp; mergeValue(C21)&amp;"."&amp; mergeValue(D21)</f>
        <v>1.1.1.1</v>
      </c>
      <c r="M21" s="157" t="s">
        <v>384</v>
      </c>
      <c r="N21" s="264"/>
      <c r="O21" s="1019"/>
      <c r="P21" s="1019"/>
      <c r="Q21" s="1019"/>
      <c r="R21" s="1019"/>
      <c r="S21" s="1019"/>
      <c r="T21" s="1019"/>
      <c r="U21" s="1019"/>
      <c r="V21" s="1019"/>
      <c r="W21" s="509" t="s">
        <v>575</v>
      </c>
      <c r="AA21" s="290"/>
    </row>
    <row r="22" spans="1:35" ht="33.75">
      <c r="A22" s="1034"/>
      <c r="B22" s="1034"/>
      <c r="C22" s="1034"/>
      <c r="D22" s="1034"/>
      <c r="E22" s="1035" t="s">
        <v>83</v>
      </c>
      <c r="F22" s="581"/>
      <c r="G22" s="583"/>
      <c r="H22" s="1018"/>
      <c r="I22" s="1027"/>
      <c r="J22" s="1018"/>
      <c r="K22" s="98"/>
      <c r="L22" s="312" t="str">
        <f>mergeValue(A22) &amp;"."&amp; mergeValue(B22)&amp;"."&amp; mergeValue(C22)&amp;"."&amp; mergeValue(D22)&amp;"."&amp; mergeValue(E22)</f>
        <v>1.1.1.1.1</v>
      </c>
      <c r="M22" s="167" t="s">
        <v>10</v>
      </c>
      <c r="N22" s="265"/>
      <c r="O22" s="1023"/>
      <c r="P22" s="1023"/>
      <c r="Q22" s="1023"/>
      <c r="R22" s="1023"/>
      <c r="S22" s="1023"/>
      <c r="T22" s="1023"/>
      <c r="U22" s="1023"/>
      <c r="V22" s="1024"/>
      <c r="W22" s="509" t="s">
        <v>450</v>
      </c>
      <c r="Y22" s="290" t="str">
        <f>strCheckUnique(Z22:Z25)</f>
        <v/>
      </c>
      <c r="AA22" s="290"/>
    </row>
    <row r="23" spans="1:35" ht="156" customHeight="1">
      <c r="A23" s="1034"/>
      <c r="B23" s="1034"/>
      <c r="C23" s="1034"/>
      <c r="D23" s="1034"/>
      <c r="E23" s="1035"/>
      <c r="F23" s="646">
        <v>1</v>
      </c>
      <c r="G23" s="581"/>
      <c r="H23" s="1018"/>
      <c r="I23" s="1027"/>
      <c r="J23" s="1018"/>
      <c r="K23" s="316"/>
      <c r="L23" s="312" t="str">
        <f>mergeValue(A23) &amp;"."&amp; mergeValue(B23)&amp;"."&amp; mergeValue(C23)&amp;"."&amp; mergeValue(D23)&amp;"."&amp; mergeValue(E23)&amp;"."&amp; mergeValue(F23)</f>
        <v>1.1.1.1.1.1</v>
      </c>
      <c r="M23" s="847"/>
      <c r="N23" s="1026"/>
      <c r="O23" s="187"/>
      <c r="P23" s="187"/>
      <c r="Q23" s="187"/>
      <c r="R23" s="1021"/>
      <c r="S23" s="1025" t="s">
        <v>74</v>
      </c>
      <c r="T23" s="1021"/>
      <c r="U23" s="1025" t="s">
        <v>75</v>
      </c>
      <c r="V23" s="629"/>
      <c r="W23" s="989" t="s">
        <v>629</v>
      </c>
      <c r="X23" s="276" t="str">
        <f>strCheckDate(O24:V24)</f>
        <v/>
      </c>
      <c r="Z23" s="290" t="str">
        <f>IF(M23="","",M23 )</f>
        <v/>
      </c>
      <c r="AA23" s="290"/>
      <c r="AB23" s="290"/>
      <c r="AC23" s="290"/>
    </row>
    <row r="24" spans="1:35" ht="14.25" hidden="1" customHeight="1">
      <c r="A24" s="1034"/>
      <c r="B24" s="1034"/>
      <c r="C24" s="1034"/>
      <c r="D24" s="1034"/>
      <c r="E24" s="1035"/>
      <c r="F24" s="646"/>
      <c r="G24" s="581"/>
      <c r="H24" s="1018"/>
      <c r="I24" s="1027"/>
      <c r="J24" s="1018"/>
      <c r="K24" s="316"/>
      <c r="L24" s="166"/>
      <c r="M24" s="196"/>
      <c r="N24" s="1026"/>
      <c r="O24" s="277"/>
      <c r="P24" s="274"/>
      <c r="Q24" s="275" t="str">
        <f>R23 &amp; "-" &amp; T23</f>
        <v>-</v>
      </c>
      <c r="R24" s="1021"/>
      <c r="S24" s="1025"/>
      <c r="T24" s="1022"/>
      <c r="U24" s="1025"/>
      <c r="V24" s="629"/>
      <c r="W24" s="990"/>
      <c r="AA24" s="290"/>
    </row>
    <row r="25" spans="1:35" customFormat="1" ht="15" customHeight="1">
      <c r="A25" s="1034"/>
      <c r="B25" s="1034"/>
      <c r="C25" s="1034"/>
      <c r="D25" s="1034"/>
      <c r="E25" s="1035"/>
      <c r="F25" s="585"/>
      <c r="G25" s="583"/>
      <c r="H25" s="1018"/>
      <c r="I25" s="1027"/>
      <c r="J25" s="1018"/>
      <c r="K25" s="193"/>
      <c r="L25" s="109"/>
      <c r="M25" s="170" t="s">
        <v>385</v>
      </c>
      <c r="N25" s="190"/>
      <c r="O25" s="153"/>
      <c r="P25" s="153"/>
      <c r="Q25" s="153"/>
      <c r="R25" s="244"/>
      <c r="S25" s="191"/>
      <c r="T25" s="191"/>
      <c r="U25" s="191"/>
      <c r="V25" s="182"/>
      <c r="W25" s="991"/>
      <c r="X25" s="280"/>
      <c r="Y25" s="280"/>
      <c r="Z25" s="280"/>
      <c r="AA25" s="290"/>
      <c r="AB25" s="280"/>
      <c r="AC25" s="276"/>
      <c r="AD25" s="276"/>
      <c r="AE25" s="276"/>
      <c r="AF25" s="276"/>
      <c r="AG25" s="276"/>
      <c r="AH25" s="276"/>
      <c r="AI25" s="34"/>
    </row>
    <row r="26" spans="1:35" customFormat="1" ht="15" customHeight="1">
      <c r="A26" s="1034"/>
      <c r="B26" s="1034"/>
      <c r="C26" s="1034"/>
      <c r="D26" s="1034"/>
      <c r="E26" s="584"/>
      <c r="F26" s="585"/>
      <c r="G26" s="583"/>
      <c r="H26" s="1018"/>
      <c r="I26" s="1027"/>
      <c r="J26" s="82"/>
      <c r="K26" s="193"/>
      <c r="L26" s="109"/>
      <c r="M26" s="160" t="s">
        <v>13</v>
      </c>
      <c r="N26" s="190"/>
      <c r="O26" s="153"/>
      <c r="P26" s="153"/>
      <c r="Q26" s="153"/>
      <c r="R26" s="244"/>
      <c r="S26" s="191"/>
      <c r="T26" s="191"/>
      <c r="U26" s="190"/>
      <c r="V26" s="191"/>
      <c r="W26" s="181"/>
      <c r="X26" s="280"/>
      <c r="Y26" s="280"/>
      <c r="Z26" s="280"/>
      <c r="AA26" s="280"/>
      <c r="AB26" s="280"/>
      <c r="AC26" s="280"/>
      <c r="AD26" s="280"/>
      <c r="AE26" s="280"/>
      <c r="AF26" s="280"/>
      <c r="AG26" s="280"/>
      <c r="AH26" s="280"/>
    </row>
    <row r="27" spans="1:35" customFormat="1" ht="15" customHeight="1">
      <c r="A27" s="1034"/>
      <c r="B27" s="1034"/>
      <c r="C27" s="1034"/>
      <c r="D27" s="586"/>
      <c r="E27" s="586"/>
      <c r="F27" s="587"/>
      <c r="G27" s="586"/>
      <c r="H27" s="382"/>
      <c r="I27" s="193"/>
      <c r="J27" s="82"/>
      <c r="K27" s="175"/>
      <c r="L27" s="109"/>
      <c r="M27" s="159" t="s">
        <v>386</v>
      </c>
      <c r="N27" s="190"/>
      <c r="O27" s="153"/>
      <c r="P27" s="153"/>
      <c r="Q27" s="153"/>
      <c r="R27" s="244"/>
      <c r="S27" s="191"/>
      <c r="T27" s="191"/>
      <c r="U27" s="190"/>
      <c r="V27" s="191"/>
      <c r="W27" s="181"/>
      <c r="X27" s="280"/>
      <c r="Y27" s="280"/>
      <c r="Z27" s="280"/>
      <c r="AA27" s="280"/>
      <c r="AB27" s="280"/>
      <c r="AC27" s="280"/>
      <c r="AD27" s="280"/>
      <c r="AE27" s="280"/>
      <c r="AF27" s="280"/>
      <c r="AG27" s="280"/>
      <c r="AH27" s="280"/>
    </row>
    <row r="28" spans="1:35" customFormat="1" ht="15" customHeight="1">
      <c r="A28" s="1034"/>
      <c r="B28" s="1034"/>
      <c r="C28" s="586"/>
      <c r="D28" s="586"/>
      <c r="E28" s="586"/>
      <c r="F28" s="587"/>
      <c r="G28" s="586"/>
      <c r="H28" s="382"/>
      <c r="I28" s="193"/>
      <c r="J28" s="82"/>
      <c r="K28" s="175"/>
      <c r="L28" s="109"/>
      <c r="M28" s="158" t="s">
        <v>365</v>
      </c>
      <c r="N28" s="191"/>
      <c r="O28" s="158"/>
      <c r="P28" s="158"/>
      <c r="Q28" s="158"/>
      <c r="R28" s="244"/>
      <c r="S28" s="191"/>
      <c r="T28" s="191"/>
      <c r="U28" s="190"/>
      <c r="V28" s="191"/>
      <c r="W28" s="181"/>
      <c r="X28" s="280"/>
      <c r="Y28" s="280"/>
      <c r="Z28" s="280"/>
      <c r="AA28" s="280"/>
      <c r="AB28" s="280"/>
      <c r="AC28" s="280"/>
      <c r="AD28" s="280"/>
      <c r="AE28" s="280"/>
      <c r="AF28" s="280"/>
      <c r="AG28" s="280"/>
      <c r="AH28" s="280"/>
    </row>
    <row r="29" spans="1:35" customFormat="1" ht="15" customHeight="1">
      <c r="A29" s="1034"/>
      <c r="B29" s="586"/>
      <c r="C29" s="586"/>
      <c r="D29" s="586"/>
      <c r="E29" s="586"/>
      <c r="F29" s="587"/>
      <c r="G29" s="586"/>
      <c r="H29" s="382"/>
      <c r="I29" s="193"/>
      <c r="J29" s="82"/>
      <c r="K29" s="175"/>
      <c r="L29" s="109"/>
      <c r="M29" s="172" t="s">
        <v>19</v>
      </c>
      <c r="N29" s="191"/>
      <c r="O29" s="158"/>
      <c r="P29" s="158"/>
      <c r="Q29" s="158"/>
      <c r="R29" s="244"/>
      <c r="S29" s="191"/>
      <c r="T29" s="191"/>
      <c r="U29" s="190"/>
      <c r="V29" s="191"/>
      <c r="W29" s="181"/>
      <c r="X29" s="280"/>
      <c r="Y29" s="280"/>
      <c r="Z29" s="280"/>
      <c r="AA29" s="280"/>
      <c r="AB29" s="280"/>
      <c r="AC29" s="280"/>
      <c r="AD29" s="280"/>
      <c r="AE29" s="280"/>
      <c r="AF29" s="280"/>
      <c r="AG29" s="280"/>
      <c r="AH29" s="280"/>
    </row>
    <row r="30" spans="1:35" customFormat="1" ht="15" customHeight="1">
      <c r="A30" s="313"/>
      <c r="B30" s="318"/>
      <c r="C30" s="318"/>
      <c r="D30" s="318"/>
      <c r="E30" s="319"/>
      <c r="F30" s="318"/>
      <c r="G30" s="382"/>
      <c r="H30" s="382"/>
      <c r="I30" s="192"/>
      <c r="J30" s="82"/>
      <c r="K30" s="316"/>
      <c r="L30" s="109"/>
      <c r="M30" s="201" t="s">
        <v>291</v>
      </c>
      <c r="N30" s="191"/>
      <c r="O30" s="158"/>
      <c r="P30" s="158"/>
      <c r="Q30" s="158"/>
      <c r="R30" s="244"/>
      <c r="S30" s="191"/>
      <c r="T30" s="191"/>
      <c r="U30" s="190"/>
      <c r="V30" s="191"/>
      <c r="W30" s="181"/>
      <c r="X30" s="280"/>
      <c r="Y30" s="280"/>
      <c r="Z30" s="280"/>
      <c r="AA30" s="280"/>
      <c r="AB30" s="280"/>
      <c r="AC30" s="280"/>
      <c r="AD30" s="280"/>
      <c r="AE30" s="280"/>
      <c r="AF30" s="280"/>
      <c r="AG30" s="280"/>
      <c r="AH30" s="280"/>
    </row>
    <row r="31" spans="1:35" ht="3" customHeight="1"/>
    <row r="32" spans="1:35" ht="48.95" customHeight="1">
      <c r="L32" s="580">
        <v>1</v>
      </c>
      <c r="M32" s="980" t="s">
        <v>700</v>
      </c>
      <c r="N32" s="980"/>
      <c r="O32" s="980"/>
      <c r="P32" s="980"/>
      <c r="Q32" s="980"/>
      <c r="R32" s="980"/>
      <c r="S32" s="980"/>
      <c r="T32" s="980"/>
      <c r="U32" s="980"/>
      <c r="V32" s="980"/>
    </row>
  </sheetData>
  <sheetProtection password="FA9C" sheet="1" objects="1" scenarios="1" formatColumns="0" formatRows="0"/>
  <dataConsolidate leftLabels="1"/>
  <mergeCells count="39">
    <mergeCell ref="N14:N16"/>
    <mergeCell ref="U14:U16"/>
    <mergeCell ref="D21:D26"/>
    <mergeCell ref="A18:A29"/>
    <mergeCell ref="B19:B28"/>
    <mergeCell ref="C20:C27"/>
    <mergeCell ref="E22:E25"/>
    <mergeCell ref="W23:W25"/>
    <mergeCell ref="L5:U5"/>
    <mergeCell ref="P15:Q15"/>
    <mergeCell ref="S16:T16"/>
    <mergeCell ref="R23:R24"/>
    <mergeCell ref="U23:U24"/>
    <mergeCell ref="L11:M11"/>
    <mergeCell ref="V14:V16"/>
    <mergeCell ref="W13:W16"/>
    <mergeCell ref="O8:V8"/>
    <mergeCell ref="O9:V9"/>
    <mergeCell ref="S17:T17"/>
    <mergeCell ref="L13:V13"/>
    <mergeCell ref="O12:U12"/>
    <mergeCell ref="L14:L16"/>
    <mergeCell ref="M14:M16"/>
    <mergeCell ref="O7:V7"/>
    <mergeCell ref="O10:V10"/>
    <mergeCell ref="H21:H26"/>
    <mergeCell ref="M32:V32"/>
    <mergeCell ref="J22:J25"/>
    <mergeCell ref="O21:V21"/>
    <mergeCell ref="O20:V20"/>
    <mergeCell ref="T23:T24"/>
    <mergeCell ref="O22:V22"/>
    <mergeCell ref="S23:S24"/>
    <mergeCell ref="N23:N24"/>
    <mergeCell ref="I21:I26"/>
    <mergeCell ref="O19:V19"/>
    <mergeCell ref="O18:V18"/>
    <mergeCell ref="O14:T14"/>
    <mergeCell ref="R15:T15"/>
  </mergeCells>
  <dataValidations xWindow="911" yWindow="637" count="7">
    <dataValidation allowBlank="1" promptTitle="checkPeriodRange" sqref="Q24"/>
    <dataValidation type="textLength" operator="lessThanOrEqual" allowBlank="1" showInputMessage="1" showErrorMessage="1" errorTitle="Ошибка" error="Допускается ввод не более 900 символов!" sqref="W7:W10 O21:V21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qref="S25:S30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U23:U24 S23:S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5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293" hidden="1" customWidth="1"/>
    <col min="2" max="4" width="3.7109375" style="276" hidden="1" customWidth="1"/>
    <col min="5" max="5" width="3.7109375" style="84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76"/>
    <col min="12" max="12" width="11.140625" style="276" customWidth="1"/>
    <col min="13" max="20" width="10.5703125" style="276"/>
    <col min="21" max="16384" width="10.5703125" style="34"/>
  </cols>
  <sheetData>
    <row r="1" spans="1:20" ht="3" customHeight="1">
      <c r="A1" s="293" t="s">
        <v>51</v>
      </c>
    </row>
    <row r="2" spans="1:20" ht="22.5">
      <c r="F2" s="981" t="s">
        <v>460</v>
      </c>
      <c r="G2" s="982"/>
      <c r="H2" s="983"/>
      <c r="I2" s="550"/>
    </row>
    <row r="3" spans="1:20" ht="3" customHeight="1"/>
    <row r="4" spans="1:20" s="237" customFormat="1" ht="11.25">
      <c r="A4" s="292"/>
      <c r="B4" s="292"/>
      <c r="C4" s="292"/>
      <c r="D4" s="292"/>
      <c r="F4" s="938" t="s">
        <v>430</v>
      </c>
      <c r="G4" s="938"/>
      <c r="H4" s="938"/>
      <c r="I4" s="984" t="s">
        <v>431</v>
      </c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</row>
    <row r="5" spans="1:20" s="237" customFormat="1" ht="11.25" customHeight="1">
      <c r="A5" s="292"/>
      <c r="B5" s="292"/>
      <c r="C5" s="292"/>
      <c r="D5" s="292"/>
      <c r="F5" s="416" t="s">
        <v>82</v>
      </c>
      <c r="G5" s="433" t="s">
        <v>433</v>
      </c>
      <c r="H5" s="415" t="s">
        <v>424</v>
      </c>
      <c r="I5" s="984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</row>
    <row r="6" spans="1:20" s="237" customFormat="1" ht="12" customHeight="1">
      <c r="A6" s="292"/>
      <c r="B6" s="292"/>
      <c r="C6" s="292"/>
      <c r="D6" s="292"/>
      <c r="F6" s="417" t="s">
        <v>83</v>
      </c>
      <c r="G6" s="419">
        <v>2</v>
      </c>
      <c r="H6" s="420">
        <v>3</v>
      </c>
      <c r="I6" s="418">
        <v>4</v>
      </c>
      <c r="J6" s="292">
        <v>4</v>
      </c>
      <c r="K6" s="292"/>
      <c r="L6" s="292"/>
      <c r="M6" s="292"/>
      <c r="N6" s="292"/>
      <c r="O6" s="292"/>
      <c r="P6" s="292"/>
      <c r="Q6" s="292"/>
      <c r="R6" s="292"/>
      <c r="S6" s="292"/>
      <c r="T6" s="292"/>
    </row>
    <row r="7" spans="1:20" s="237" customFormat="1" ht="18.75">
      <c r="A7" s="292"/>
      <c r="B7" s="292"/>
      <c r="C7" s="292"/>
      <c r="D7" s="292"/>
      <c r="F7" s="430">
        <v>1</v>
      </c>
      <c r="G7" s="512" t="s">
        <v>461</v>
      </c>
      <c r="H7" s="865" t="str">
        <f>IF(dateCh="","",dateCh)</f>
        <v>04.05.2022</v>
      </c>
      <c r="I7" s="265" t="s">
        <v>462</v>
      </c>
      <c r="J7" s="429"/>
      <c r="K7" s="292"/>
      <c r="L7" s="292"/>
      <c r="M7" s="292"/>
      <c r="N7" s="292"/>
      <c r="O7" s="292"/>
      <c r="P7" s="292"/>
      <c r="Q7" s="292"/>
      <c r="R7" s="292"/>
      <c r="S7" s="292"/>
      <c r="T7" s="292"/>
    </row>
    <row r="8" spans="1:20" s="237" customFormat="1" ht="45">
      <c r="A8" s="985">
        <v>1</v>
      </c>
      <c r="B8" s="292"/>
      <c r="C8" s="292"/>
      <c r="D8" s="292"/>
      <c r="F8" s="430" t="str">
        <f>"2." &amp;mergeValue(A8)</f>
        <v>2.1</v>
      </c>
      <c r="G8" s="512" t="s">
        <v>463</v>
      </c>
      <c r="H8" s="414" t="str">
        <f>IF('Перечень тарифов'!R21="","наименование отсутствует","" &amp; 'Перечень тарифов'!R21 &amp; "")</f>
        <v>наименование отсутствует</v>
      </c>
      <c r="I8" s="265" t="s">
        <v>551</v>
      </c>
      <c r="J8" s="429"/>
      <c r="K8" s="292"/>
      <c r="L8" s="292"/>
      <c r="M8" s="292"/>
      <c r="N8" s="292"/>
      <c r="O8" s="292"/>
      <c r="P8" s="292"/>
      <c r="Q8" s="292"/>
      <c r="R8" s="292"/>
      <c r="S8" s="292"/>
      <c r="T8" s="292"/>
    </row>
    <row r="9" spans="1:20" s="237" customFormat="1" ht="22.5">
      <c r="A9" s="985"/>
      <c r="B9" s="292"/>
      <c r="C9" s="292"/>
      <c r="D9" s="292"/>
      <c r="F9" s="430" t="str">
        <f>"3." &amp;mergeValue(A9)</f>
        <v>3.1</v>
      </c>
      <c r="G9" s="512" t="s">
        <v>464</v>
      </c>
      <c r="H9" s="414" t="str">
        <f>IF('Перечень тарифов'!F21="","наименование отсутствует","" &amp; 'Перечень тарифов'!F21 &amp; "")</f>
        <v>Горячее водоснабжение</v>
      </c>
      <c r="I9" s="265" t="s">
        <v>549</v>
      </c>
      <c r="J9" s="429"/>
      <c r="K9" s="292"/>
      <c r="L9" s="292"/>
      <c r="M9" s="292"/>
      <c r="N9" s="292"/>
      <c r="O9" s="292"/>
      <c r="P9" s="292"/>
      <c r="Q9" s="292"/>
      <c r="R9" s="292"/>
      <c r="S9" s="292"/>
      <c r="T9" s="292"/>
    </row>
    <row r="10" spans="1:20" s="237" customFormat="1" ht="22.5">
      <c r="A10" s="985"/>
      <c r="B10" s="292"/>
      <c r="C10" s="292"/>
      <c r="D10" s="292"/>
      <c r="F10" s="430" t="str">
        <f>"4."&amp;mergeValue(A10)</f>
        <v>4.1</v>
      </c>
      <c r="G10" s="512" t="s">
        <v>465</v>
      </c>
      <c r="H10" s="415" t="s">
        <v>434</v>
      </c>
      <c r="I10" s="265"/>
      <c r="J10" s="429"/>
      <c r="K10" s="292"/>
      <c r="L10" s="292"/>
      <c r="M10" s="292"/>
      <c r="N10" s="292"/>
      <c r="O10" s="292"/>
      <c r="P10" s="292"/>
      <c r="Q10" s="292"/>
      <c r="R10" s="292"/>
      <c r="S10" s="292"/>
      <c r="T10" s="292"/>
    </row>
    <row r="11" spans="1:20" s="237" customFormat="1" ht="18.75">
      <c r="A11" s="985"/>
      <c r="B11" s="985">
        <v>1</v>
      </c>
      <c r="C11" s="440"/>
      <c r="D11" s="440"/>
      <c r="F11" s="430" t="str">
        <f>"4."&amp;mergeValue(A11) &amp;"."&amp;mergeValue(B11)</f>
        <v>4.1.1</v>
      </c>
      <c r="G11" s="421" t="s">
        <v>553</v>
      </c>
      <c r="H11" s="414" t="str">
        <f>IF(region_name="","",region_name)</f>
        <v>Республика Татарстан</v>
      </c>
      <c r="I11" s="265" t="s">
        <v>468</v>
      </c>
      <c r="J11" s="429"/>
      <c r="K11" s="292"/>
      <c r="L11" s="292"/>
      <c r="M11" s="292"/>
      <c r="N11" s="292"/>
      <c r="O11" s="292"/>
      <c r="P11" s="292"/>
      <c r="Q11" s="292"/>
      <c r="R11" s="292"/>
      <c r="S11" s="292"/>
      <c r="T11" s="292"/>
    </row>
    <row r="12" spans="1:20" s="237" customFormat="1" ht="22.5">
      <c r="A12" s="985"/>
      <c r="B12" s="985"/>
      <c r="C12" s="985">
        <v>1</v>
      </c>
      <c r="D12" s="440"/>
      <c r="F12" s="430" t="str">
        <f>"4."&amp;mergeValue(A12) &amp;"."&amp;mergeValue(B12)&amp;"."&amp;mergeValue(C12)</f>
        <v>4.1.1.1</v>
      </c>
      <c r="G12" s="437" t="s">
        <v>466</v>
      </c>
      <c r="H12" s="414" t="str">
        <f>IF(Территории!H13="","","" &amp; Территории!H13 &amp; "")</f>
        <v>Елабужский муниципальный район</v>
      </c>
      <c r="I12" s="265" t="s">
        <v>469</v>
      </c>
      <c r="J12" s="429"/>
      <c r="K12" s="292"/>
      <c r="L12" s="292"/>
      <c r="M12" s="292"/>
      <c r="N12" s="292"/>
      <c r="O12" s="292"/>
      <c r="P12" s="292"/>
      <c r="Q12" s="292"/>
      <c r="R12" s="292"/>
      <c r="S12" s="292"/>
      <c r="T12" s="292"/>
    </row>
    <row r="13" spans="1:20" s="237" customFormat="1" ht="56.25">
      <c r="A13" s="985"/>
      <c r="B13" s="985"/>
      <c r="C13" s="985"/>
      <c r="D13" s="440">
        <v>1</v>
      </c>
      <c r="F13" s="430" t="str">
        <f>"4."&amp;mergeValue(A13) &amp;"."&amp;mergeValue(B13)&amp;"."&amp;mergeValue(C13)&amp;"."&amp;mergeValue(D13)</f>
        <v>4.1.1.1.1</v>
      </c>
      <c r="G13" s="515" t="s">
        <v>467</v>
      </c>
      <c r="H13" s="414" t="str">
        <f>IF(Территории!R14="","","" &amp; Территории!R14 &amp; "")</f>
        <v>Город Елабуга (92626101)</v>
      </c>
      <c r="I13" s="888" t="s">
        <v>552</v>
      </c>
      <c r="J13" s="429"/>
      <c r="K13" s="292"/>
      <c r="L13" s="292"/>
      <c r="M13" s="292"/>
      <c r="N13" s="292"/>
      <c r="O13" s="292"/>
      <c r="P13" s="292"/>
      <c r="Q13" s="292"/>
      <c r="R13" s="292"/>
      <c r="S13" s="292"/>
      <c r="T13" s="292"/>
    </row>
    <row r="14" spans="1:20" s="423" customFormat="1" ht="3" customHeight="1">
      <c r="A14" s="425"/>
      <c r="B14" s="425"/>
      <c r="C14" s="425"/>
      <c r="D14" s="425"/>
      <c r="F14" s="441"/>
      <c r="G14" s="442"/>
      <c r="H14" s="443"/>
      <c r="I14" s="444"/>
      <c r="J14" s="425"/>
      <c r="K14" s="425"/>
      <c r="L14" s="425"/>
      <c r="M14" s="425"/>
      <c r="N14" s="425"/>
      <c r="O14" s="425"/>
      <c r="P14" s="425"/>
      <c r="Q14" s="425"/>
      <c r="R14" s="425"/>
      <c r="S14" s="425"/>
      <c r="T14" s="425"/>
    </row>
    <row r="15" spans="1:20" s="423" customFormat="1" ht="15" customHeight="1">
      <c r="A15" s="425"/>
      <c r="B15" s="425"/>
      <c r="C15" s="425"/>
      <c r="D15" s="425"/>
      <c r="F15" s="422"/>
      <c r="G15" s="980" t="s">
        <v>554</v>
      </c>
      <c r="H15" s="980"/>
      <c r="I15" s="315"/>
      <c r="J15" s="425"/>
      <c r="K15" s="425"/>
      <c r="L15" s="425"/>
      <c r="M15" s="425"/>
      <c r="N15" s="425"/>
      <c r="O15" s="425"/>
      <c r="P15" s="425"/>
      <c r="Q15" s="425"/>
      <c r="R15" s="425"/>
      <c r="S15" s="425"/>
      <c r="T15" s="425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C12:C13"/>
    <mergeCell ref="B11:B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5">
    <tabColor rgb="FFEAEBEE"/>
    <pageSetUpPr fitToPage="1"/>
  </sheetPr>
  <dimension ref="A1:BD30"/>
  <sheetViews>
    <sheetView showGridLines="0" topLeftCell="W4" zoomScaleNormal="100" workbookViewId="0">
      <selection activeCell="AK26" sqref="AK26"/>
    </sheetView>
  </sheetViews>
  <sheetFormatPr defaultColWidth="10.5703125" defaultRowHeight="14.25"/>
  <cols>
    <col min="1" max="6" width="10.5703125" style="34" hidden="1" customWidth="1"/>
    <col min="7" max="7" width="9.140625" style="93" hidden="1" customWidth="1"/>
    <col min="8" max="9" width="3.7109375" style="93" customWidth="1"/>
    <col min="10" max="11" width="3.7109375" style="84" customWidth="1"/>
    <col min="12" max="12" width="12.7109375" style="34" customWidth="1"/>
    <col min="13" max="13" width="47.42578125" style="34" customWidth="1"/>
    <col min="14" max="14" width="1.42578125" style="34" hidden="1" customWidth="1"/>
    <col min="15" max="15" width="1.7109375" style="600" hidden="1" customWidth="1"/>
    <col min="16" max="16" width="20.7109375" style="600" hidden="1" customWidth="1"/>
    <col min="17" max="18" width="23.7109375" style="600" hidden="1" customWidth="1"/>
    <col min="19" max="23" width="23.7109375" style="600" customWidth="1"/>
    <col min="24" max="24" width="1.7109375" style="600" hidden="1" customWidth="1"/>
    <col min="25" max="25" width="11.7109375" style="600" customWidth="1"/>
    <col min="26" max="26" width="3.7109375" style="600" customWidth="1"/>
    <col min="27" max="27" width="11.7109375" style="600" customWidth="1"/>
    <col min="28" max="28" width="8.5703125" style="600" customWidth="1"/>
    <col min="29" max="29" width="1.7109375" style="823" hidden="1" customWidth="1"/>
    <col min="30" max="30" width="20.7109375" style="823" hidden="1" customWidth="1"/>
    <col min="31" max="32" width="23.7109375" style="823" hidden="1" customWidth="1"/>
    <col min="33" max="37" width="23.7109375" style="823" customWidth="1"/>
    <col min="38" max="38" width="1.7109375" style="823" hidden="1" customWidth="1"/>
    <col min="39" max="39" width="11.7109375" style="823" customWidth="1"/>
    <col min="40" max="40" width="3.7109375" style="823" customWidth="1"/>
    <col min="41" max="41" width="11.7109375" style="823" customWidth="1"/>
    <col min="42" max="42" width="8.5703125" style="823" hidden="1" customWidth="1"/>
    <col min="43" max="43" width="4.7109375" style="600" customWidth="1"/>
    <col min="44" max="44" width="115.7109375" style="600" customWidth="1"/>
    <col min="45" max="46" width="10.5703125" style="636"/>
    <col min="47" max="47" width="11.140625" style="636" customWidth="1"/>
    <col min="48" max="51" width="10.5703125" style="636"/>
    <col min="52" max="56" width="10.5703125" style="276"/>
    <col min="57" max="16384" width="10.5703125" style="34"/>
  </cols>
  <sheetData>
    <row r="1" spans="7:56" ht="14.25" hidden="1" customHeight="1">
      <c r="R1" s="633"/>
      <c r="S1" s="633"/>
      <c r="T1" s="633"/>
      <c r="U1" s="633"/>
      <c r="V1" s="633"/>
      <c r="W1" s="633"/>
      <c r="X1" s="633"/>
      <c r="Y1" s="633"/>
      <c r="AF1" s="633"/>
      <c r="AG1" s="633"/>
      <c r="AH1" s="633"/>
      <c r="AI1" s="633"/>
      <c r="AJ1" s="633"/>
      <c r="AK1" s="633"/>
      <c r="AL1" s="633"/>
      <c r="AM1" s="633"/>
    </row>
    <row r="2" spans="7:56" ht="14.25" hidden="1" customHeight="1">
      <c r="AB2" s="633"/>
      <c r="AP2" s="633"/>
    </row>
    <row r="3" spans="7:56" ht="14.25" hidden="1" customHeight="1"/>
    <row r="4" spans="7:56" ht="3" customHeight="1">
      <c r="J4" s="83"/>
      <c r="K4" s="83"/>
      <c r="L4" s="35"/>
      <c r="M4" s="35"/>
      <c r="N4" s="35"/>
      <c r="O4" s="604"/>
      <c r="P4" s="604"/>
      <c r="Q4" s="604"/>
      <c r="R4" s="604"/>
      <c r="S4" s="604"/>
      <c r="T4" s="604"/>
      <c r="U4" s="604"/>
      <c r="V4" s="604"/>
      <c r="W4" s="604"/>
      <c r="X4" s="604"/>
      <c r="Y4" s="604"/>
      <c r="Z4" s="604"/>
      <c r="AA4" s="604"/>
      <c r="AB4" s="604"/>
      <c r="AC4" s="674"/>
      <c r="AD4" s="674"/>
      <c r="AE4" s="674"/>
      <c r="AF4" s="674"/>
      <c r="AG4" s="674"/>
      <c r="AH4" s="674"/>
      <c r="AI4" s="674"/>
      <c r="AJ4" s="674"/>
      <c r="AK4" s="674"/>
      <c r="AL4" s="674"/>
      <c r="AM4" s="674"/>
      <c r="AN4" s="674"/>
      <c r="AO4" s="674"/>
      <c r="AP4" s="674"/>
    </row>
    <row r="5" spans="7:56" ht="26.1" customHeight="1">
      <c r="J5" s="83"/>
      <c r="K5" s="83"/>
      <c r="L5" s="981" t="s">
        <v>622</v>
      </c>
      <c r="M5" s="982"/>
      <c r="N5" s="982"/>
      <c r="O5" s="982"/>
      <c r="P5" s="982"/>
      <c r="Q5" s="982"/>
      <c r="R5" s="982"/>
      <c r="S5" s="982"/>
      <c r="T5" s="982"/>
      <c r="U5" s="982"/>
      <c r="V5" s="982"/>
      <c r="W5" s="982"/>
      <c r="X5" s="982"/>
      <c r="Y5" s="982"/>
      <c r="Z5" s="982"/>
      <c r="AA5" s="982"/>
      <c r="AB5" s="983"/>
      <c r="AC5" s="910"/>
      <c r="AD5" s="910"/>
      <c r="AE5" s="910"/>
      <c r="AF5" s="910"/>
      <c r="AG5" s="910"/>
      <c r="AH5" s="910"/>
      <c r="AI5" s="910"/>
      <c r="AJ5" s="910"/>
      <c r="AK5" s="910"/>
      <c r="AL5" s="910"/>
      <c r="AM5" s="910"/>
      <c r="AN5" s="910"/>
      <c r="AO5" s="910"/>
      <c r="AP5" s="910"/>
      <c r="BD5" s="34"/>
    </row>
    <row r="6" spans="7:56" ht="3" customHeight="1">
      <c r="J6" s="83"/>
      <c r="K6" s="83"/>
      <c r="L6" s="35"/>
      <c r="M6" s="35"/>
      <c r="N6" s="35"/>
      <c r="O6" s="602"/>
      <c r="P6" s="602"/>
      <c r="Q6" s="602"/>
      <c r="R6" s="602"/>
      <c r="S6" s="602"/>
      <c r="T6" s="602"/>
      <c r="U6" s="602"/>
      <c r="V6" s="602"/>
      <c r="W6" s="602"/>
      <c r="X6" s="602"/>
      <c r="Y6" s="602"/>
      <c r="Z6" s="602"/>
      <c r="AA6" s="602"/>
      <c r="AB6" s="602"/>
      <c r="AC6" s="748"/>
      <c r="AD6" s="748"/>
      <c r="AE6" s="748"/>
      <c r="AF6" s="748"/>
      <c r="AG6" s="748"/>
      <c r="AH6" s="748"/>
      <c r="AI6" s="748"/>
      <c r="AJ6" s="748"/>
      <c r="AK6" s="748"/>
      <c r="AL6" s="748"/>
      <c r="AM6" s="748"/>
      <c r="AN6" s="748"/>
      <c r="AO6" s="748"/>
      <c r="AP6" s="748"/>
      <c r="BD6" s="34"/>
    </row>
    <row r="7" spans="7:56" s="820" customFormat="1" ht="6" hidden="1">
      <c r="G7" s="842"/>
      <c r="H7" s="842"/>
      <c r="L7" s="819"/>
      <c r="M7" s="730"/>
      <c r="N7" s="729"/>
      <c r="O7" s="729"/>
      <c r="P7" s="1040"/>
      <c r="Q7" s="1040"/>
      <c r="R7" s="1040"/>
      <c r="S7" s="1040"/>
      <c r="T7" s="1040"/>
      <c r="U7" s="1040"/>
      <c r="V7" s="1040"/>
      <c r="W7" s="1040"/>
      <c r="X7" s="1040"/>
      <c r="Y7" s="1040"/>
      <c r="Z7" s="1040"/>
      <c r="AA7" s="1040"/>
      <c r="AB7" s="1040"/>
      <c r="AC7" s="1040"/>
      <c r="AD7" s="1040"/>
      <c r="AE7" s="1040"/>
      <c r="AF7" s="1040"/>
      <c r="AG7" s="1040"/>
      <c r="AH7" s="1040"/>
      <c r="AI7" s="1040"/>
      <c r="AJ7" s="1040"/>
      <c r="AK7" s="1040"/>
      <c r="AL7" s="1040"/>
      <c r="AM7" s="1040"/>
      <c r="AN7" s="1040"/>
      <c r="AO7" s="1040"/>
      <c r="AP7" s="1040"/>
      <c r="AQ7" s="1040"/>
      <c r="AR7" s="816"/>
      <c r="AS7" s="817"/>
      <c r="AT7" s="817"/>
      <c r="AU7" s="817"/>
      <c r="AV7" s="817"/>
      <c r="AW7" s="817"/>
      <c r="AX7" s="817"/>
      <c r="AY7" s="817"/>
      <c r="AZ7" s="817"/>
      <c r="BA7" s="817"/>
      <c r="BB7" s="817"/>
      <c r="BC7" s="817"/>
    </row>
    <row r="8" spans="7:56" s="423" customFormat="1" ht="18.75">
      <c r="G8" s="424"/>
      <c r="H8" s="424"/>
      <c r="L8" s="422"/>
      <c r="M8" s="813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432"/>
      <c r="O8" s="432"/>
      <c r="P8" s="1041" t="str">
        <f>IF(datePr_ch="",IF(datePr="","",datePr),datePr_ch)</f>
        <v>29.04.2022</v>
      </c>
      <c r="Q8" s="1042"/>
      <c r="R8" s="1042"/>
      <c r="S8" s="1042"/>
      <c r="T8" s="1042"/>
      <c r="U8" s="1042"/>
      <c r="V8" s="1042"/>
      <c r="W8" s="1042"/>
      <c r="X8" s="1042"/>
      <c r="Y8" s="1042"/>
      <c r="Z8" s="1042"/>
      <c r="AA8" s="1042"/>
      <c r="AB8" s="1042"/>
      <c r="AC8" s="1042"/>
      <c r="AD8" s="1042"/>
      <c r="AE8" s="1042"/>
      <c r="AF8" s="1042"/>
      <c r="AG8" s="1042"/>
      <c r="AH8" s="1042"/>
      <c r="AI8" s="1042"/>
      <c r="AJ8" s="1042"/>
      <c r="AK8" s="1042"/>
      <c r="AL8" s="1042"/>
      <c r="AM8" s="1042"/>
      <c r="AN8" s="1042"/>
      <c r="AO8" s="1042"/>
      <c r="AP8" s="1042"/>
      <c r="AQ8" s="1043"/>
      <c r="AR8" s="877"/>
      <c r="AS8" s="425"/>
      <c r="AT8" s="425"/>
      <c r="AU8" s="425"/>
      <c r="AV8" s="425"/>
      <c r="AW8" s="425"/>
      <c r="AX8" s="425"/>
      <c r="AY8" s="425"/>
      <c r="AZ8" s="425"/>
      <c r="BA8" s="425"/>
      <c r="BB8" s="425"/>
      <c r="BC8" s="425"/>
    </row>
    <row r="9" spans="7:56" s="423" customFormat="1" ht="18.75">
      <c r="G9" s="424"/>
      <c r="H9" s="424"/>
      <c r="L9" s="422"/>
      <c r="M9" s="813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432"/>
      <c r="O9" s="432"/>
      <c r="P9" s="1041" t="str">
        <f>IF(numberPr_ch="",IF(numberPr="","",numberPr),numberPr_ch)</f>
        <v>53-22/2082</v>
      </c>
      <c r="Q9" s="1042"/>
      <c r="R9" s="1042"/>
      <c r="S9" s="1042"/>
      <c r="T9" s="1042"/>
      <c r="U9" s="1042"/>
      <c r="V9" s="1042"/>
      <c r="W9" s="1042"/>
      <c r="X9" s="1042"/>
      <c r="Y9" s="1042"/>
      <c r="Z9" s="1042"/>
      <c r="AA9" s="1042"/>
      <c r="AB9" s="1042"/>
      <c r="AC9" s="1042"/>
      <c r="AD9" s="1042"/>
      <c r="AE9" s="1042"/>
      <c r="AF9" s="1042"/>
      <c r="AG9" s="1042"/>
      <c r="AH9" s="1042"/>
      <c r="AI9" s="1042"/>
      <c r="AJ9" s="1042"/>
      <c r="AK9" s="1042"/>
      <c r="AL9" s="1042"/>
      <c r="AM9" s="1042"/>
      <c r="AN9" s="1042"/>
      <c r="AO9" s="1042"/>
      <c r="AP9" s="1042"/>
      <c r="AQ9" s="1043"/>
      <c r="AR9" s="877"/>
      <c r="AS9" s="425"/>
      <c r="AT9" s="425"/>
      <c r="AU9" s="425"/>
      <c r="AV9" s="425"/>
      <c r="AW9" s="425"/>
      <c r="AX9" s="425"/>
      <c r="AY9" s="425"/>
      <c r="AZ9" s="425"/>
      <c r="BA9" s="425"/>
      <c r="BB9" s="425"/>
      <c r="BC9" s="425"/>
    </row>
    <row r="10" spans="7:56" s="820" customFormat="1" ht="6" hidden="1">
      <c r="G10" s="842"/>
      <c r="H10" s="842"/>
      <c r="L10" s="819"/>
      <c r="M10" s="730"/>
      <c r="N10" s="729"/>
      <c r="O10" s="729"/>
      <c r="P10" s="1040"/>
      <c r="Q10" s="1040"/>
      <c r="R10" s="1040"/>
      <c r="S10" s="1040"/>
      <c r="T10" s="1040"/>
      <c r="U10" s="1040"/>
      <c r="V10" s="1040"/>
      <c r="W10" s="1040"/>
      <c r="X10" s="1040"/>
      <c r="Y10" s="1040"/>
      <c r="Z10" s="1040"/>
      <c r="AA10" s="1040"/>
      <c r="AB10" s="1040"/>
      <c r="AC10" s="1040"/>
      <c r="AD10" s="1040"/>
      <c r="AE10" s="1040"/>
      <c r="AF10" s="1040"/>
      <c r="AG10" s="1040"/>
      <c r="AH10" s="1040"/>
      <c r="AI10" s="1040"/>
      <c r="AJ10" s="1040"/>
      <c r="AK10" s="1040"/>
      <c r="AL10" s="1040"/>
      <c r="AM10" s="1040"/>
      <c r="AN10" s="1040"/>
      <c r="AO10" s="1040"/>
      <c r="AP10" s="1040"/>
      <c r="AQ10" s="1040"/>
      <c r="AR10" s="816"/>
      <c r="AS10" s="817"/>
      <c r="AT10" s="817"/>
      <c r="AU10" s="817"/>
      <c r="AV10" s="817"/>
      <c r="AW10" s="817"/>
      <c r="AX10" s="817"/>
      <c r="AY10" s="817"/>
      <c r="AZ10" s="817"/>
      <c r="BA10" s="817"/>
      <c r="BB10" s="817"/>
      <c r="BC10" s="817"/>
    </row>
    <row r="11" spans="7:56" s="237" customFormat="1" ht="18" hidden="1" customHeight="1">
      <c r="G11" s="236"/>
      <c r="H11" s="236"/>
      <c r="L11" s="1031"/>
      <c r="M11" s="1031"/>
      <c r="N11" s="202"/>
      <c r="O11" s="632"/>
      <c r="P11" s="632"/>
      <c r="Q11" s="632"/>
      <c r="R11" s="632"/>
      <c r="S11" s="632"/>
      <c r="T11" s="632"/>
      <c r="U11" s="632"/>
      <c r="V11" s="632"/>
      <c r="W11" s="632"/>
      <c r="X11" s="632"/>
      <c r="Y11" s="632"/>
      <c r="Z11" s="632"/>
      <c r="AA11" s="632"/>
      <c r="AB11" s="640" t="s">
        <v>357</v>
      </c>
      <c r="AC11" s="765"/>
      <c r="AD11" s="765"/>
      <c r="AE11" s="765"/>
      <c r="AF11" s="765"/>
      <c r="AG11" s="765"/>
      <c r="AH11" s="765"/>
      <c r="AI11" s="765"/>
      <c r="AJ11" s="765"/>
      <c r="AK11" s="765"/>
      <c r="AL11" s="765"/>
      <c r="AM11" s="765"/>
      <c r="AN11" s="765"/>
      <c r="AO11" s="765"/>
      <c r="AP11" s="640" t="s">
        <v>357</v>
      </c>
      <c r="AQ11" s="627"/>
      <c r="AR11" s="627"/>
      <c r="AS11" s="642"/>
      <c r="AT11" s="642"/>
      <c r="AU11" s="642"/>
      <c r="AV11" s="642"/>
      <c r="AW11" s="642"/>
      <c r="AX11" s="642"/>
      <c r="AY11" s="642"/>
      <c r="AZ11" s="292"/>
      <c r="BA11" s="292"/>
      <c r="BB11" s="292"/>
      <c r="BC11" s="292"/>
      <c r="BD11" s="292"/>
    </row>
    <row r="12" spans="7:56" s="237" customFormat="1">
      <c r="G12" s="236"/>
      <c r="H12" s="236"/>
      <c r="L12" s="202"/>
      <c r="M12" s="202"/>
      <c r="N12" s="202"/>
      <c r="O12" s="1018"/>
      <c r="P12" s="1018"/>
      <c r="Q12" s="1018"/>
      <c r="R12" s="1018"/>
      <c r="S12" s="1018"/>
      <c r="T12" s="1018"/>
      <c r="U12" s="1018"/>
      <c r="V12" s="1018"/>
      <c r="W12" s="1018"/>
      <c r="X12" s="1018"/>
      <c r="Y12" s="1018"/>
      <c r="Z12" s="1018"/>
      <c r="AA12" s="1018"/>
      <c r="AB12" s="1018"/>
      <c r="AC12" s="1018" t="s">
        <v>2820</v>
      </c>
      <c r="AD12" s="1018"/>
      <c r="AE12" s="1018"/>
      <c r="AF12" s="1018"/>
      <c r="AG12" s="1018"/>
      <c r="AH12" s="1018"/>
      <c r="AI12" s="1018"/>
      <c r="AJ12" s="1018"/>
      <c r="AK12" s="1018"/>
      <c r="AL12" s="1018"/>
      <c r="AM12" s="1018"/>
      <c r="AN12" s="1018"/>
      <c r="AO12" s="1018"/>
      <c r="AP12" s="1018"/>
      <c r="AQ12" s="627"/>
      <c r="AR12" s="627"/>
      <c r="AS12" s="642"/>
      <c r="AT12" s="642"/>
      <c r="AU12" s="642"/>
      <c r="AV12" s="642"/>
      <c r="AW12" s="642"/>
      <c r="AX12" s="642"/>
      <c r="AY12" s="642"/>
      <c r="AZ12" s="292"/>
      <c r="BA12" s="292"/>
      <c r="BB12" s="292"/>
      <c r="BC12" s="292"/>
    </row>
    <row r="13" spans="7:56" ht="15" customHeight="1">
      <c r="J13" s="83"/>
      <c r="K13" s="83"/>
      <c r="L13" s="938" t="s">
        <v>430</v>
      </c>
      <c r="M13" s="938"/>
      <c r="N13" s="938"/>
      <c r="O13" s="938"/>
      <c r="P13" s="938"/>
      <c r="Q13" s="938"/>
      <c r="R13" s="938"/>
      <c r="S13" s="938"/>
      <c r="T13" s="938"/>
      <c r="U13" s="938"/>
      <c r="V13" s="938"/>
      <c r="W13" s="938"/>
      <c r="X13" s="938"/>
      <c r="Y13" s="938"/>
      <c r="Z13" s="938"/>
      <c r="AA13" s="938"/>
      <c r="AB13" s="938"/>
      <c r="AC13" s="938"/>
      <c r="AD13" s="938"/>
      <c r="AE13" s="938"/>
      <c r="AF13" s="938"/>
      <c r="AG13" s="938"/>
      <c r="AH13" s="938"/>
      <c r="AI13" s="938"/>
      <c r="AJ13" s="938"/>
      <c r="AK13" s="938"/>
      <c r="AL13" s="938"/>
      <c r="AM13" s="938"/>
      <c r="AN13" s="938"/>
      <c r="AO13" s="938"/>
      <c r="AP13" s="938"/>
      <c r="AQ13" s="938"/>
      <c r="AR13" s="938" t="s">
        <v>431</v>
      </c>
      <c r="BD13" s="34"/>
    </row>
    <row r="14" spans="7:56" ht="15" customHeight="1">
      <c r="J14" s="83"/>
      <c r="K14" s="83"/>
      <c r="L14" s="938" t="s">
        <v>82</v>
      </c>
      <c r="M14" s="938" t="s">
        <v>383</v>
      </c>
      <c r="N14" s="938"/>
      <c r="O14" s="1028" t="s">
        <v>439</v>
      </c>
      <c r="P14" s="1028"/>
      <c r="Q14" s="1028"/>
      <c r="R14" s="1028"/>
      <c r="S14" s="1028"/>
      <c r="T14" s="1028"/>
      <c r="U14" s="1028"/>
      <c r="V14" s="1028"/>
      <c r="W14" s="1028"/>
      <c r="X14" s="1028"/>
      <c r="Y14" s="1028"/>
      <c r="Z14" s="1028"/>
      <c r="AA14" s="1028"/>
      <c r="AB14" s="938" t="s">
        <v>319</v>
      </c>
      <c r="AC14" s="1028" t="s">
        <v>439</v>
      </c>
      <c r="AD14" s="1028"/>
      <c r="AE14" s="1028"/>
      <c r="AF14" s="1028"/>
      <c r="AG14" s="1028"/>
      <c r="AH14" s="1028"/>
      <c r="AI14" s="1028"/>
      <c r="AJ14" s="1028"/>
      <c r="AK14" s="1028"/>
      <c r="AL14" s="1028"/>
      <c r="AM14" s="1028"/>
      <c r="AN14" s="1028"/>
      <c r="AO14" s="1028"/>
      <c r="AP14" s="938" t="s">
        <v>319</v>
      </c>
      <c r="AQ14" s="1032" t="s">
        <v>258</v>
      </c>
      <c r="AR14" s="938"/>
      <c r="BD14" s="34"/>
    </row>
    <row r="15" spans="7:56" ht="14.25" customHeight="1">
      <c r="J15" s="83"/>
      <c r="K15" s="83"/>
      <c r="L15" s="938"/>
      <c r="M15" s="938"/>
      <c r="N15" s="938"/>
      <c r="O15" s="626"/>
      <c r="P15" s="666" t="s">
        <v>440</v>
      </c>
      <c r="Q15" s="1029" t="s">
        <v>577</v>
      </c>
      <c r="R15" s="1029"/>
      <c r="S15" s="1029" t="s">
        <v>568</v>
      </c>
      <c r="T15" s="1029"/>
      <c r="U15" s="1038" t="s">
        <v>574</v>
      </c>
      <c r="V15" s="1039"/>
      <c r="W15" s="1039"/>
      <c r="X15" s="397"/>
      <c r="Y15" s="970" t="s">
        <v>441</v>
      </c>
      <c r="Z15" s="970"/>
      <c r="AA15" s="970"/>
      <c r="AB15" s="938"/>
      <c r="AC15" s="885"/>
      <c r="AD15" s="885" t="s">
        <v>440</v>
      </c>
      <c r="AE15" s="1029" t="s">
        <v>577</v>
      </c>
      <c r="AF15" s="1029"/>
      <c r="AG15" s="1029" t="s">
        <v>568</v>
      </c>
      <c r="AH15" s="1029"/>
      <c r="AI15" s="1038" t="s">
        <v>574</v>
      </c>
      <c r="AJ15" s="1039"/>
      <c r="AK15" s="1039"/>
      <c r="AL15" s="397"/>
      <c r="AM15" s="970" t="s">
        <v>441</v>
      </c>
      <c r="AN15" s="970"/>
      <c r="AO15" s="970"/>
      <c r="AP15" s="938"/>
      <c r="AQ15" s="1032"/>
      <c r="AR15" s="938"/>
      <c r="BD15" s="34"/>
    </row>
    <row r="16" spans="7:56" ht="50.1" customHeight="1">
      <c r="J16" s="83"/>
      <c r="K16" s="83"/>
      <c r="L16" s="938"/>
      <c r="M16" s="938"/>
      <c r="N16" s="938"/>
      <c r="O16" s="572"/>
      <c r="P16" s="667" t="s">
        <v>442</v>
      </c>
      <c r="Q16" s="397" t="s">
        <v>698</v>
      </c>
      <c r="R16" s="397" t="s">
        <v>573</v>
      </c>
      <c r="S16" s="397" t="s">
        <v>569</v>
      </c>
      <c r="T16" s="397" t="s">
        <v>570</v>
      </c>
      <c r="U16" s="397" t="s">
        <v>571</v>
      </c>
      <c r="V16" s="397" t="s">
        <v>572</v>
      </c>
      <c r="W16" s="397" t="s">
        <v>573</v>
      </c>
      <c r="X16" s="397"/>
      <c r="Y16" s="573" t="s">
        <v>257</v>
      </c>
      <c r="Z16" s="1030" t="s">
        <v>256</v>
      </c>
      <c r="AA16" s="1030"/>
      <c r="AB16" s="938"/>
      <c r="AC16" s="891"/>
      <c r="AD16" s="891" t="s">
        <v>442</v>
      </c>
      <c r="AE16" s="397" t="s">
        <v>698</v>
      </c>
      <c r="AF16" s="397" t="s">
        <v>573</v>
      </c>
      <c r="AG16" s="397" t="s">
        <v>569</v>
      </c>
      <c r="AH16" s="397" t="s">
        <v>570</v>
      </c>
      <c r="AI16" s="397" t="s">
        <v>571</v>
      </c>
      <c r="AJ16" s="397" t="s">
        <v>572</v>
      </c>
      <c r="AK16" s="397" t="s">
        <v>573</v>
      </c>
      <c r="AL16" s="397"/>
      <c r="AM16" s="892" t="s">
        <v>257</v>
      </c>
      <c r="AN16" s="1030" t="s">
        <v>256</v>
      </c>
      <c r="AO16" s="1030"/>
      <c r="AP16" s="938"/>
      <c r="AQ16" s="1032"/>
      <c r="AR16" s="938"/>
      <c r="BD16" s="34"/>
    </row>
    <row r="17" spans="1:56" ht="12" customHeight="1">
      <c r="J17" s="83"/>
      <c r="K17" s="232">
        <v>1</v>
      </c>
      <c r="L17" s="663" t="s">
        <v>83</v>
      </c>
      <c r="M17" s="663" t="s">
        <v>49</v>
      </c>
      <c r="N17" s="698" t="str">
        <f ca="1">OFFSET(N17,0,-1)</f>
        <v>2</v>
      </c>
      <c r="O17" s="698" t="str">
        <f ca="1">OFFSET(O17,0,-1)</f>
        <v>2</v>
      </c>
      <c r="P17" s="668">
        <f t="shared" ref="P17:Z17" ca="1" si="0">OFFSET(P17,0,-1)+1</f>
        <v>3</v>
      </c>
      <c r="Q17" s="664">
        <f t="shared" ca="1" si="0"/>
        <v>4</v>
      </c>
      <c r="R17" s="664">
        <f t="shared" ca="1" si="0"/>
        <v>5</v>
      </c>
      <c r="S17" s="664">
        <f t="shared" ca="1" si="0"/>
        <v>6</v>
      </c>
      <c r="T17" s="664">
        <f t="shared" ca="1" si="0"/>
        <v>7</v>
      </c>
      <c r="U17" s="664">
        <f t="shared" ca="1" si="0"/>
        <v>8</v>
      </c>
      <c r="V17" s="664">
        <f t="shared" ca="1" si="0"/>
        <v>9</v>
      </c>
      <c r="W17" s="668">
        <f t="shared" ca="1" si="0"/>
        <v>10</v>
      </c>
      <c r="X17" s="698">
        <f ca="1">OFFSET(X17,0,-1)</f>
        <v>10</v>
      </c>
      <c r="Y17" s="664">
        <f t="shared" ca="1" si="0"/>
        <v>11</v>
      </c>
      <c r="Z17" s="1037">
        <f t="shared" ca="1" si="0"/>
        <v>12</v>
      </c>
      <c r="AA17" s="1037"/>
      <c r="AB17" s="664">
        <f ca="1">OFFSET(AB17,0,-2)+1</f>
        <v>13</v>
      </c>
      <c r="AC17" s="698">
        <f ca="1">OFFSET(AC17,0,-1)</f>
        <v>13</v>
      </c>
      <c r="AD17" s="893">
        <f t="shared" ref="AD17:AN17" ca="1" si="1">OFFSET(AD17,0,-1)+1</f>
        <v>14</v>
      </c>
      <c r="AE17" s="893">
        <f t="shared" ca="1" si="1"/>
        <v>15</v>
      </c>
      <c r="AF17" s="893">
        <f t="shared" ca="1" si="1"/>
        <v>16</v>
      </c>
      <c r="AG17" s="893">
        <f t="shared" ca="1" si="1"/>
        <v>17</v>
      </c>
      <c r="AH17" s="893">
        <f t="shared" ca="1" si="1"/>
        <v>18</v>
      </c>
      <c r="AI17" s="893">
        <f t="shared" ca="1" si="1"/>
        <v>19</v>
      </c>
      <c r="AJ17" s="893">
        <f t="shared" ca="1" si="1"/>
        <v>20</v>
      </c>
      <c r="AK17" s="893">
        <f t="shared" ca="1" si="1"/>
        <v>21</v>
      </c>
      <c r="AL17" s="698">
        <f ca="1">OFFSET(AL17,0,-1)</f>
        <v>21</v>
      </c>
      <c r="AM17" s="893">
        <f t="shared" ca="1" si="1"/>
        <v>22</v>
      </c>
      <c r="AN17" s="1037">
        <f t="shared" ca="1" si="1"/>
        <v>23</v>
      </c>
      <c r="AO17" s="1037"/>
      <c r="AP17" s="893">
        <f ca="1">OFFSET(AP17,0,-2)+1</f>
        <v>24</v>
      </c>
      <c r="AQ17" s="665">
        <f ca="1">OFFSET(AQ17,0,-1)</f>
        <v>24</v>
      </c>
      <c r="AR17" s="664">
        <f ca="1">OFFSET(AR17,0,-1)+1</f>
        <v>25</v>
      </c>
    </row>
    <row r="18" spans="1:56" ht="22.5">
      <c r="A18" s="1034">
        <v>1</v>
      </c>
      <c r="B18" s="646"/>
      <c r="C18" s="646"/>
      <c r="D18" s="646"/>
      <c r="E18" s="647"/>
      <c r="F18" s="647"/>
      <c r="G18" s="648"/>
      <c r="H18" s="648"/>
      <c r="I18" s="645"/>
      <c r="J18" s="617"/>
      <c r="K18" s="617"/>
      <c r="L18" s="662">
        <f>mergeValue(A18)</f>
        <v>1</v>
      </c>
      <c r="M18" s="588" t="s">
        <v>21</v>
      </c>
      <c r="N18" s="630"/>
      <c r="O18" s="1020" t="str">
        <f>IF('Перечень тарифов'!J21="","","" &amp; 'Перечень тарифов'!J21 &amp; "")</f>
        <v>Горячее водоснабжение Гостиничного комплекса</v>
      </c>
      <c r="P18" s="1020"/>
      <c r="Q18" s="1020"/>
      <c r="R18" s="1020"/>
      <c r="S18" s="1020"/>
      <c r="T18" s="1020"/>
      <c r="U18" s="1020"/>
      <c r="V18" s="1020"/>
      <c r="W18" s="1020"/>
      <c r="X18" s="1020"/>
      <c r="Y18" s="1020"/>
      <c r="Z18" s="1020"/>
      <c r="AA18" s="1020"/>
      <c r="AB18" s="1020"/>
      <c r="AC18" s="1020"/>
      <c r="AD18" s="1020"/>
      <c r="AE18" s="1020"/>
      <c r="AF18" s="1020"/>
      <c r="AG18" s="1020"/>
      <c r="AH18" s="1020"/>
      <c r="AI18" s="1020"/>
      <c r="AJ18" s="1020"/>
      <c r="AK18" s="1020"/>
      <c r="AL18" s="1020"/>
      <c r="AM18" s="1020"/>
      <c r="AN18" s="1020"/>
      <c r="AO18" s="1020"/>
      <c r="AP18" s="1020"/>
      <c r="AQ18" s="1020"/>
      <c r="AR18" s="509" t="s">
        <v>448</v>
      </c>
    </row>
    <row r="19" spans="1:56" hidden="1">
      <c r="A19" s="1034"/>
      <c r="B19" s="1034">
        <v>1</v>
      </c>
      <c r="C19" s="646"/>
      <c r="D19" s="646"/>
      <c r="E19" s="649"/>
      <c r="F19" s="648"/>
      <c r="G19" s="648"/>
      <c r="H19" s="648"/>
      <c r="I19" s="623"/>
      <c r="J19" s="618"/>
      <c r="K19" s="600"/>
      <c r="L19" s="662" t="str">
        <f>mergeValue(A19) &amp;"."&amp; mergeValue(B19)</f>
        <v>1.1</v>
      </c>
      <c r="M19" s="607"/>
      <c r="N19" s="630"/>
      <c r="O19" s="1020"/>
      <c r="P19" s="1020"/>
      <c r="Q19" s="1020"/>
      <c r="R19" s="1020"/>
      <c r="S19" s="1020"/>
      <c r="T19" s="1020"/>
      <c r="U19" s="1020"/>
      <c r="V19" s="1020"/>
      <c r="W19" s="1020"/>
      <c r="X19" s="1020"/>
      <c r="Y19" s="1020"/>
      <c r="Z19" s="1020"/>
      <c r="AA19" s="1020"/>
      <c r="AB19" s="1020"/>
      <c r="AC19" s="1020"/>
      <c r="AD19" s="1020"/>
      <c r="AE19" s="1020"/>
      <c r="AF19" s="1020"/>
      <c r="AG19" s="1020"/>
      <c r="AH19" s="1020"/>
      <c r="AI19" s="1020"/>
      <c r="AJ19" s="1020"/>
      <c r="AK19" s="1020"/>
      <c r="AL19" s="1020"/>
      <c r="AM19" s="1020"/>
      <c r="AN19" s="1020"/>
      <c r="AO19" s="1020"/>
      <c r="AP19" s="1020"/>
      <c r="AQ19" s="1020"/>
      <c r="AR19" s="509"/>
    </row>
    <row r="20" spans="1:56" hidden="1">
      <c r="A20" s="1034"/>
      <c r="B20" s="1034"/>
      <c r="C20" s="1034">
        <v>1</v>
      </c>
      <c r="D20" s="646"/>
      <c r="E20" s="649"/>
      <c r="F20" s="648"/>
      <c r="G20" s="648"/>
      <c r="H20" s="648"/>
      <c r="I20" s="655"/>
      <c r="J20" s="618"/>
      <c r="K20" s="604"/>
      <c r="L20" s="662" t="str">
        <f>mergeValue(A20) &amp;"."&amp; mergeValue(B20)&amp;"."&amp; mergeValue(C20)</f>
        <v>1.1.1</v>
      </c>
      <c r="M20" s="608"/>
      <c r="N20" s="630"/>
      <c r="O20" s="1020"/>
      <c r="P20" s="1020"/>
      <c r="Q20" s="1020"/>
      <c r="R20" s="1020"/>
      <c r="S20" s="1020"/>
      <c r="T20" s="1020"/>
      <c r="U20" s="1020"/>
      <c r="V20" s="1020"/>
      <c r="W20" s="1020"/>
      <c r="X20" s="1020"/>
      <c r="Y20" s="1020"/>
      <c r="Z20" s="1020"/>
      <c r="AA20" s="1020"/>
      <c r="AB20" s="1020"/>
      <c r="AC20" s="1020"/>
      <c r="AD20" s="1020"/>
      <c r="AE20" s="1020"/>
      <c r="AF20" s="1020"/>
      <c r="AG20" s="1020"/>
      <c r="AH20" s="1020"/>
      <c r="AI20" s="1020"/>
      <c r="AJ20" s="1020"/>
      <c r="AK20" s="1020"/>
      <c r="AL20" s="1020"/>
      <c r="AM20" s="1020"/>
      <c r="AN20" s="1020"/>
      <c r="AO20" s="1020"/>
      <c r="AP20" s="1020"/>
      <c r="AQ20" s="1020"/>
      <c r="AR20" s="509"/>
      <c r="AV20" s="641"/>
    </row>
    <row r="21" spans="1:56" ht="33.75">
      <c r="A21" s="1034"/>
      <c r="B21" s="1034"/>
      <c r="C21" s="1034"/>
      <c r="D21" s="1034">
        <v>1</v>
      </c>
      <c r="E21" s="649"/>
      <c r="F21" s="648"/>
      <c r="G21" s="648"/>
      <c r="H21" s="1018"/>
      <c r="I21" s="618"/>
      <c r="J21" s="618"/>
      <c r="K21" s="604"/>
      <c r="L21" s="662" t="str">
        <f>mergeValue(A21) &amp;"."&amp; mergeValue(B21)&amp;"."&amp; mergeValue(C21)&amp;"."&amp; mergeValue(D21)</f>
        <v>1.1.1.1</v>
      </c>
      <c r="M21" s="609" t="s">
        <v>384</v>
      </c>
      <c r="N21" s="630"/>
      <c r="O21" s="1019"/>
      <c r="P21" s="1019"/>
      <c r="Q21" s="1019"/>
      <c r="R21" s="1019"/>
      <c r="S21" s="1019"/>
      <c r="T21" s="1019"/>
      <c r="U21" s="1019"/>
      <c r="V21" s="1019"/>
      <c r="W21" s="1019"/>
      <c r="X21" s="1019"/>
      <c r="Y21" s="1019"/>
      <c r="Z21" s="1019"/>
      <c r="AA21" s="1019"/>
      <c r="AB21" s="1019"/>
      <c r="AC21" s="1019"/>
      <c r="AD21" s="1019"/>
      <c r="AE21" s="1019"/>
      <c r="AF21" s="1019"/>
      <c r="AG21" s="1019"/>
      <c r="AH21" s="1019"/>
      <c r="AI21" s="1019"/>
      <c r="AJ21" s="1019"/>
      <c r="AK21" s="1019"/>
      <c r="AL21" s="1019"/>
      <c r="AM21" s="1019"/>
      <c r="AN21" s="1019"/>
      <c r="AO21" s="1019"/>
      <c r="AP21" s="1019"/>
      <c r="AQ21" s="1019"/>
      <c r="AR21" s="509" t="s">
        <v>575</v>
      </c>
      <c r="AV21" s="641"/>
    </row>
    <row r="22" spans="1:56" ht="33.75">
      <c r="A22" s="1034"/>
      <c r="B22" s="1034"/>
      <c r="C22" s="1034"/>
      <c r="D22" s="1034"/>
      <c r="E22" s="1035" t="s">
        <v>83</v>
      </c>
      <c r="F22" s="646"/>
      <c r="G22" s="648"/>
      <c r="H22" s="1018"/>
      <c r="I22" s="1018"/>
      <c r="J22" s="718"/>
      <c r="K22" s="604"/>
      <c r="L22" s="662" t="str">
        <f>mergeValue(A22) &amp;"."&amp; mergeValue(B22)&amp;"."&amp; mergeValue(C22)&amp;"."&amp; mergeValue(D22)&amp;"."&amp; mergeValue(E22)</f>
        <v>1.1.1.1.1</v>
      </c>
      <c r="M22" s="613" t="s">
        <v>10</v>
      </c>
      <c r="N22" s="631"/>
      <c r="O22" s="1023" t="s">
        <v>286</v>
      </c>
      <c r="P22" s="1023"/>
      <c r="Q22" s="1023"/>
      <c r="R22" s="1023"/>
      <c r="S22" s="1023"/>
      <c r="T22" s="1023"/>
      <c r="U22" s="1023"/>
      <c r="V22" s="1023"/>
      <c r="W22" s="1023"/>
      <c r="X22" s="1023"/>
      <c r="Y22" s="1023"/>
      <c r="Z22" s="1023"/>
      <c r="AA22" s="1023"/>
      <c r="AB22" s="1023"/>
      <c r="AC22" s="1023"/>
      <c r="AD22" s="1023"/>
      <c r="AE22" s="1023"/>
      <c r="AF22" s="1023"/>
      <c r="AG22" s="1023"/>
      <c r="AH22" s="1023"/>
      <c r="AI22" s="1023"/>
      <c r="AJ22" s="1023"/>
      <c r="AK22" s="1023"/>
      <c r="AL22" s="1023"/>
      <c r="AM22" s="1023"/>
      <c r="AN22" s="1023"/>
      <c r="AO22" s="1023"/>
      <c r="AP22" s="1023"/>
      <c r="AQ22" s="1023"/>
      <c r="AR22" s="509" t="s">
        <v>450</v>
      </c>
      <c r="AT22" s="641" t="str">
        <f>strCheckUnique(AU22:AU26)</f>
        <v/>
      </c>
      <c r="AV22" s="641"/>
    </row>
    <row r="23" spans="1:56" ht="39.950000000000003" customHeight="1">
      <c r="A23" s="1034"/>
      <c r="B23" s="1034"/>
      <c r="C23" s="1034"/>
      <c r="D23" s="1034"/>
      <c r="E23" s="1035"/>
      <c r="F23" s="1034">
        <v>1</v>
      </c>
      <c r="G23" s="646"/>
      <c r="H23" s="1018"/>
      <c r="I23" s="1018"/>
      <c r="J23" s="1018"/>
      <c r="K23" s="655"/>
      <c r="L23" s="662" t="str">
        <f>mergeValue(A23) &amp;"."&amp; mergeValue(B23)&amp;"."&amp; mergeValue(C23)&amp;"."&amp; mergeValue(D23)&amp;"."&amp; mergeValue(E23)&amp;"."&amp; mergeValue(F23)</f>
        <v>1.1.1.1.1.1</v>
      </c>
      <c r="M23" s="724"/>
      <c r="N23" s="1026"/>
      <c r="O23" s="620"/>
      <c r="P23" s="620"/>
      <c r="Q23" s="620"/>
      <c r="R23" s="620"/>
      <c r="S23" s="909"/>
      <c r="T23" s="909"/>
      <c r="U23" s="905">
        <v>35.69</v>
      </c>
      <c r="V23" s="905">
        <v>0</v>
      </c>
      <c r="W23" s="905">
        <v>1971.69</v>
      </c>
      <c r="X23" s="620"/>
      <c r="Y23" s="1021" t="s">
        <v>2593</v>
      </c>
      <c r="Z23" s="1036" t="s">
        <v>74</v>
      </c>
      <c r="AA23" s="1021" t="s">
        <v>2828</v>
      </c>
      <c r="AB23" s="1036" t="s">
        <v>74</v>
      </c>
      <c r="AC23" s="691"/>
      <c r="AD23" s="691"/>
      <c r="AE23" s="691"/>
      <c r="AF23" s="691"/>
      <c r="AG23" s="909"/>
      <c r="AH23" s="909"/>
      <c r="AI23" s="905">
        <v>57.65</v>
      </c>
      <c r="AJ23" s="905">
        <v>0</v>
      </c>
      <c r="AK23" s="905">
        <v>3469.91</v>
      </c>
      <c r="AL23" s="691"/>
      <c r="AM23" s="1021" t="s">
        <v>2829</v>
      </c>
      <c r="AN23" s="1036" t="s">
        <v>74</v>
      </c>
      <c r="AO23" s="1021" t="s">
        <v>2594</v>
      </c>
      <c r="AP23" s="1036" t="s">
        <v>75</v>
      </c>
      <c r="AQ23" s="629"/>
      <c r="AR23" s="989" t="s">
        <v>629</v>
      </c>
      <c r="AS23" s="636" t="str">
        <f>strCheckDate(O24:AQ24)</f>
        <v/>
      </c>
      <c r="AU23" s="641" t="str">
        <f>IF(M23="","",M23 )</f>
        <v/>
      </c>
      <c r="AV23" s="641"/>
      <c r="AW23" s="641"/>
      <c r="AX23" s="641"/>
    </row>
    <row r="24" spans="1:56" ht="39.950000000000003" hidden="1" customHeight="1">
      <c r="A24" s="1034"/>
      <c r="B24" s="1034"/>
      <c r="C24" s="1034"/>
      <c r="D24" s="1034"/>
      <c r="E24" s="1035"/>
      <c r="F24" s="1034"/>
      <c r="G24" s="646"/>
      <c r="H24" s="1018"/>
      <c r="I24" s="1018"/>
      <c r="J24" s="1018"/>
      <c r="K24" s="655"/>
      <c r="L24" s="612"/>
      <c r="M24" s="661"/>
      <c r="N24" s="1026"/>
      <c r="O24" s="637"/>
      <c r="P24" s="637"/>
      <c r="Q24" s="634"/>
      <c r="R24" s="635" t="str">
        <f>Y23 &amp; "-" &amp; AA23</f>
        <v>01.01.2023-30.06.2023</v>
      </c>
      <c r="S24" s="635"/>
      <c r="T24" s="635"/>
      <c r="U24" s="635"/>
      <c r="V24" s="635"/>
      <c r="W24" s="703"/>
      <c r="X24" s="635"/>
      <c r="Y24" s="1021"/>
      <c r="Z24" s="1036"/>
      <c r="AA24" s="1022"/>
      <c r="AB24" s="1036"/>
      <c r="AC24" s="705"/>
      <c r="AD24" s="705"/>
      <c r="AE24" s="702"/>
      <c r="AF24" s="703" t="str">
        <f>AM23 &amp; "-" &amp; AO23</f>
        <v>01.07.2023-31.12.2023</v>
      </c>
      <c r="AG24" s="703"/>
      <c r="AH24" s="703"/>
      <c r="AI24" s="703"/>
      <c r="AJ24" s="703"/>
      <c r="AK24" s="703"/>
      <c r="AL24" s="703"/>
      <c r="AM24" s="1021"/>
      <c r="AN24" s="1036"/>
      <c r="AO24" s="1022"/>
      <c r="AP24" s="1036"/>
      <c r="AQ24" s="629"/>
      <c r="AR24" s="990"/>
      <c r="AV24" s="641"/>
    </row>
    <row r="25" spans="1:56" s="600" customFormat="1" ht="15" hidden="1" customHeight="1">
      <c r="A25" s="1034"/>
      <c r="B25" s="1034"/>
      <c r="C25" s="1034"/>
      <c r="D25" s="1034"/>
      <c r="E25" s="1035"/>
      <c r="F25" s="1034"/>
      <c r="G25" s="646"/>
      <c r="H25" s="1018"/>
      <c r="I25" s="1018"/>
      <c r="J25" s="1018"/>
      <c r="K25" s="655"/>
      <c r="L25" s="605"/>
      <c r="M25" s="615"/>
      <c r="N25" s="621"/>
      <c r="O25" s="606"/>
      <c r="P25" s="606"/>
      <c r="Q25" s="606"/>
      <c r="R25" s="606"/>
      <c r="S25" s="606"/>
      <c r="T25" s="606"/>
      <c r="U25" s="606"/>
      <c r="V25" s="606"/>
      <c r="W25" s="676"/>
      <c r="X25" s="606"/>
      <c r="Y25" s="628"/>
      <c r="Z25" s="622"/>
      <c r="AA25" s="622"/>
      <c r="AB25" s="622"/>
      <c r="AC25" s="676"/>
      <c r="AD25" s="676"/>
      <c r="AE25" s="676"/>
      <c r="AF25" s="676"/>
      <c r="AG25" s="676"/>
      <c r="AH25" s="676"/>
      <c r="AI25" s="676"/>
      <c r="AJ25" s="676"/>
      <c r="AK25" s="676"/>
      <c r="AL25" s="676"/>
      <c r="AM25" s="697"/>
      <c r="AN25" s="844"/>
      <c r="AO25" s="844"/>
      <c r="AP25" s="844"/>
      <c r="AQ25" s="619"/>
      <c r="AR25" s="990"/>
      <c r="AS25" s="636"/>
      <c r="AT25" s="636"/>
      <c r="AU25" s="636"/>
      <c r="AV25" s="641"/>
      <c r="AW25" s="636"/>
      <c r="AX25" s="636"/>
      <c r="AY25" s="636"/>
      <c r="AZ25" s="636"/>
      <c r="BA25" s="636"/>
      <c r="BB25" s="636"/>
      <c r="BC25" s="636"/>
      <c r="BD25" s="636"/>
    </row>
    <row r="26" spans="1:56" customFormat="1" ht="15" customHeight="1">
      <c r="A26" s="1034"/>
      <c r="B26" s="1034"/>
      <c r="C26" s="1034"/>
      <c r="D26" s="1034"/>
      <c r="E26" s="1035"/>
      <c r="F26" s="650"/>
      <c r="G26" s="648"/>
      <c r="H26" s="1018"/>
      <c r="I26" s="1018"/>
      <c r="J26" s="718"/>
      <c r="K26" s="624"/>
      <c r="L26" s="605"/>
      <c r="M26" s="614" t="s">
        <v>385</v>
      </c>
      <c r="N26" s="621"/>
      <c r="O26" s="606"/>
      <c r="P26" s="606"/>
      <c r="Q26" s="606"/>
      <c r="R26" s="606"/>
      <c r="S26" s="606"/>
      <c r="T26" s="606"/>
      <c r="U26" s="606"/>
      <c r="V26" s="606"/>
      <c r="W26" s="676"/>
      <c r="X26" s="606"/>
      <c r="Y26" s="628"/>
      <c r="Z26" s="622"/>
      <c r="AA26" s="622"/>
      <c r="AB26" s="622"/>
      <c r="AC26" s="676"/>
      <c r="AD26" s="676"/>
      <c r="AE26" s="676"/>
      <c r="AF26" s="676"/>
      <c r="AG26" s="676"/>
      <c r="AH26" s="676"/>
      <c r="AI26" s="676"/>
      <c r="AJ26" s="676"/>
      <c r="AK26" s="676"/>
      <c r="AL26" s="676"/>
      <c r="AM26" s="697"/>
      <c r="AN26" s="844"/>
      <c r="AO26" s="844"/>
      <c r="AP26" s="844"/>
      <c r="AQ26" s="619"/>
      <c r="AR26" s="991"/>
      <c r="AS26" s="638"/>
      <c r="AT26" s="638"/>
      <c r="AU26" s="638"/>
      <c r="AV26" s="641"/>
      <c r="AW26" s="638"/>
      <c r="AX26" s="636"/>
      <c r="AY26" s="636"/>
      <c r="AZ26" s="280"/>
      <c r="BA26" s="280"/>
      <c r="BB26" s="280"/>
      <c r="BC26" s="280"/>
      <c r="BD26" s="280"/>
    </row>
    <row r="27" spans="1:56" customFormat="1">
      <c r="A27" s="1034"/>
      <c r="B27" s="1034"/>
      <c r="C27" s="1034"/>
      <c r="D27" s="1034"/>
      <c r="E27" s="649"/>
      <c r="F27" s="650"/>
      <c r="G27" s="648"/>
      <c r="H27" s="1018"/>
      <c r="I27" s="603"/>
      <c r="J27" s="603"/>
      <c r="K27" s="624"/>
      <c r="L27" s="659"/>
      <c r="M27" s="255" t="s">
        <v>13</v>
      </c>
      <c r="N27" s="660"/>
      <c r="O27" s="658"/>
      <c r="P27" s="658"/>
      <c r="Q27" s="658"/>
      <c r="R27" s="658"/>
      <c r="S27" s="658"/>
      <c r="T27" s="658"/>
      <c r="U27" s="658"/>
      <c r="V27" s="658"/>
      <c r="W27" s="696"/>
      <c r="X27" s="658"/>
      <c r="Y27" s="657"/>
      <c r="Z27" s="154"/>
      <c r="AA27" s="154"/>
      <c r="AB27" s="660"/>
      <c r="AC27" s="696"/>
      <c r="AD27" s="696"/>
      <c r="AE27" s="696"/>
      <c r="AF27" s="696"/>
      <c r="AG27" s="696"/>
      <c r="AH27" s="696"/>
      <c r="AI27" s="696"/>
      <c r="AJ27" s="696"/>
      <c r="AK27" s="696"/>
      <c r="AL27" s="696"/>
      <c r="AM27" s="657"/>
      <c r="AN27" s="154"/>
      <c r="AO27" s="154"/>
      <c r="AP27" s="660"/>
      <c r="AQ27" s="154"/>
      <c r="AR27" s="182"/>
      <c r="AS27" s="638"/>
      <c r="AT27" s="638"/>
      <c r="AU27" s="638"/>
      <c r="AV27" s="638"/>
      <c r="AW27" s="638"/>
      <c r="AX27" s="638"/>
      <c r="AY27" s="638"/>
      <c r="AZ27" s="280"/>
      <c r="BA27" s="280"/>
      <c r="BB27" s="280"/>
      <c r="BC27" s="280"/>
      <c r="BD27" s="280"/>
    </row>
    <row r="28" spans="1:56" customFormat="1">
      <c r="A28" s="1034"/>
      <c r="B28" s="1034"/>
      <c r="C28" s="1034"/>
      <c r="D28" s="651"/>
      <c r="E28" s="651"/>
      <c r="F28" s="652"/>
      <c r="G28" s="651"/>
      <c r="H28" s="648"/>
      <c r="I28" s="624"/>
      <c r="J28" s="603"/>
      <c r="K28" s="617"/>
      <c r="L28" s="109"/>
      <c r="M28" s="159" t="s">
        <v>386</v>
      </c>
      <c r="N28" s="158"/>
      <c r="O28" s="606"/>
      <c r="P28" s="606"/>
      <c r="Q28" s="606"/>
      <c r="R28" s="606"/>
      <c r="S28" s="606"/>
      <c r="T28" s="606"/>
      <c r="U28" s="606"/>
      <c r="V28" s="606"/>
      <c r="W28" s="676"/>
      <c r="X28" s="606"/>
      <c r="Y28" s="628"/>
      <c r="Z28" s="622"/>
      <c r="AA28" s="622"/>
      <c r="AB28" s="621"/>
      <c r="AC28" s="676"/>
      <c r="AD28" s="676"/>
      <c r="AE28" s="676"/>
      <c r="AF28" s="676"/>
      <c r="AG28" s="676"/>
      <c r="AH28" s="676"/>
      <c r="AI28" s="676"/>
      <c r="AJ28" s="676"/>
      <c r="AK28" s="676"/>
      <c r="AL28" s="676"/>
      <c r="AM28" s="697"/>
      <c r="AN28" s="844"/>
      <c r="AO28" s="844"/>
      <c r="AP28" s="692"/>
      <c r="AQ28" s="622"/>
      <c r="AR28" s="619"/>
      <c r="AS28" s="638"/>
      <c r="AT28" s="638"/>
      <c r="AU28" s="638"/>
      <c r="AV28" s="638"/>
      <c r="AW28" s="638"/>
      <c r="AX28" s="638"/>
      <c r="AY28" s="638"/>
      <c r="AZ28" s="280"/>
      <c r="BA28" s="280"/>
      <c r="BB28" s="280"/>
      <c r="BC28" s="280"/>
      <c r="BD28" s="280"/>
    </row>
    <row r="29" spans="1:56" ht="3" customHeight="1">
      <c r="BD29" s="34"/>
    </row>
    <row r="30" spans="1:56" ht="48.95" customHeight="1">
      <c r="L30" s="580">
        <v>1</v>
      </c>
      <c r="M30" s="980" t="s">
        <v>700</v>
      </c>
      <c r="N30" s="980"/>
      <c r="O30" s="980"/>
      <c r="P30" s="980"/>
      <c r="Q30" s="980"/>
      <c r="R30" s="980"/>
      <c r="S30" s="980"/>
      <c r="T30" s="980"/>
      <c r="U30" s="980"/>
      <c r="V30" s="980"/>
      <c r="W30" s="980"/>
      <c r="X30" s="980"/>
      <c r="Y30" s="980"/>
      <c r="Z30" s="980"/>
      <c r="AA30" s="980"/>
      <c r="AB30" s="980"/>
      <c r="AC30" s="980"/>
      <c r="AD30" s="980"/>
      <c r="AE30" s="980"/>
      <c r="AF30" s="980"/>
      <c r="AG30" s="980"/>
      <c r="AH30" s="980"/>
      <c r="AI30" s="980"/>
      <c r="AJ30" s="980"/>
      <c r="AK30" s="980"/>
      <c r="AL30" s="980"/>
      <c r="AM30" s="980"/>
      <c r="AN30" s="980"/>
      <c r="AO30" s="980"/>
      <c r="AP30" s="980"/>
      <c r="AQ30" s="980"/>
      <c r="BD30" s="34"/>
    </row>
  </sheetData>
  <sheetProtection password="FA9C" sheet="1" objects="1" scenarios="1" formatColumns="0" formatRows="0"/>
  <dataConsolidate leftLabels="1"/>
  <mergeCells count="55">
    <mergeCell ref="A18:A28"/>
    <mergeCell ref="B19:B28"/>
    <mergeCell ref="C20:C28"/>
    <mergeCell ref="D21:D27"/>
    <mergeCell ref="AR23:AR26"/>
    <mergeCell ref="Y23:Y24"/>
    <mergeCell ref="Z23:Z24"/>
    <mergeCell ref="AA23:AA24"/>
    <mergeCell ref="N23:N24"/>
    <mergeCell ref="AB23:AB24"/>
    <mergeCell ref="O20:AQ20"/>
    <mergeCell ref="E22:E26"/>
    <mergeCell ref="O18:AQ18"/>
    <mergeCell ref="H21:H27"/>
    <mergeCell ref="I22:I26"/>
    <mergeCell ref="F23:F25"/>
    <mergeCell ref="J23:J25"/>
    <mergeCell ref="P8:AQ8"/>
    <mergeCell ref="P9:AQ9"/>
    <mergeCell ref="P10:AQ10"/>
    <mergeCell ref="AR13:AR16"/>
    <mergeCell ref="O19:AQ19"/>
    <mergeCell ref="AQ14:AQ16"/>
    <mergeCell ref="O12:AB12"/>
    <mergeCell ref="O14:AA14"/>
    <mergeCell ref="Y15:AA15"/>
    <mergeCell ref="AC12:AP12"/>
    <mergeCell ref="AC14:AO14"/>
    <mergeCell ref="AP14:AP16"/>
    <mergeCell ref="AE15:AF15"/>
    <mergeCell ref="AG15:AH15"/>
    <mergeCell ref="AI15:AK15"/>
    <mergeCell ref="M30:AQ30"/>
    <mergeCell ref="L5:AB5"/>
    <mergeCell ref="L14:L16"/>
    <mergeCell ref="M14:M16"/>
    <mergeCell ref="L11:M11"/>
    <mergeCell ref="AB14:AB16"/>
    <mergeCell ref="O22:AQ22"/>
    <mergeCell ref="L13:AQ13"/>
    <mergeCell ref="N14:N16"/>
    <mergeCell ref="Z16:AA16"/>
    <mergeCell ref="O21:AQ21"/>
    <mergeCell ref="Z17:AA17"/>
    <mergeCell ref="Q15:R15"/>
    <mergeCell ref="S15:T15"/>
    <mergeCell ref="U15:W15"/>
    <mergeCell ref="P7:AQ7"/>
    <mergeCell ref="AP23:AP24"/>
    <mergeCell ref="AM15:AO15"/>
    <mergeCell ref="AN16:AO16"/>
    <mergeCell ref="AN17:AO17"/>
    <mergeCell ref="AM23:AM24"/>
    <mergeCell ref="AN23:AN24"/>
    <mergeCell ref="AO23:AO24"/>
  </mergeCells>
  <phoneticPr fontId="8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AR7:AR10 O21:AQ21">
      <formula1>900</formula1>
    </dataValidation>
    <dataValidation allowBlank="1" promptTitle="checkPeriodRange" sqref="R24:X24 AF24:AL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type="list" allowBlank="1" showInputMessage="1" showErrorMessage="1" errorTitle="Ошибка" error="Выберите значение из списка" sqref="O22:P22 AC22:AD22">
      <formula1>kind_of_cons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Y23 AA23:AA24 AM23 AO23:AO24"/>
    <dataValidation allowBlank="1" sqref="Z25:Z28 AN25:AN28"/>
    <dataValidation type="decimal" allowBlank="1" showErrorMessage="1" errorTitle="Ошибка" error="Допускается ввод только действительных чисел!" sqref="S23:W23 AG23:AK23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Z23:Z24 AB23:AB24 AN23:AN24 AP23:AP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9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293" hidden="1" customWidth="1"/>
    <col min="2" max="4" width="3.7109375" style="276" hidden="1" customWidth="1"/>
    <col min="5" max="5" width="3.7109375" style="84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76"/>
    <col min="12" max="12" width="11.140625" style="276" customWidth="1"/>
    <col min="13" max="20" width="10.5703125" style="276"/>
    <col min="21" max="16384" width="10.5703125" style="34"/>
  </cols>
  <sheetData>
    <row r="1" spans="1:20" ht="3" customHeight="1">
      <c r="A1" s="293" t="s">
        <v>193</v>
      </c>
    </row>
    <row r="2" spans="1:20" ht="22.5">
      <c r="F2" s="981" t="s">
        <v>460</v>
      </c>
      <c r="G2" s="982"/>
      <c r="H2" s="983"/>
      <c r="I2" s="550"/>
    </row>
    <row r="3" spans="1:20" ht="3" customHeight="1"/>
    <row r="4" spans="1:20" s="237" customFormat="1" ht="11.25">
      <c r="A4" s="292"/>
      <c r="B4" s="292"/>
      <c r="C4" s="292"/>
      <c r="D4" s="292"/>
      <c r="F4" s="938" t="s">
        <v>430</v>
      </c>
      <c r="G4" s="938"/>
      <c r="H4" s="938"/>
      <c r="I4" s="984" t="s">
        <v>431</v>
      </c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</row>
    <row r="5" spans="1:20" s="237" customFormat="1" ht="11.25" customHeight="1">
      <c r="A5" s="292"/>
      <c r="B5" s="292"/>
      <c r="C5" s="292"/>
      <c r="D5" s="292"/>
      <c r="F5" s="416" t="s">
        <v>82</v>
      </c>
      <c r="G5" s="433" t="s">
        <v>433</v>
      </c>
      <c r="H5" s="415" t="s">
        <v>424</v>
      </c>
      <c r="I5" s="984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</row>
    <row r="6" spans="1:20" s="237" customFormat="1" ht="12" customHeight="1">
      <c r="A6" s="292"/>
      <c r="B6" s="292"/>
      <c r="C6" s="292"/>
      <c r="D6" s="292"/>
      <c r="F6" s="417" t="s">
        <v>83</v>
      </c>
      <c r="G6" s="419">
        <v>2</v>
      </c>
      <c r="H6" s="420">
        <v>3</v>
      </c>
      <c r="I6" s="418">
        <v>4</v>
      </c>
      <c r="J6" s="292">
        <v>4</v>
      </c>
      <c r="K6" s="292"/>
      <c r="L6" s="292"/>
      <c r="M6" s="292"/>
      <c r="N6" s="292"/>
      <c r="O6" s="292"/>
      <c r="P6" s="292"/>
      <c r="Q6" s="292"/>
      <c r="R6" s="292"/>
      <c r="S6" s="292"/>
      <c r="T6" s="292"/>
    </row>
    <row r="7" spans="1:20" s="237" customFormat="1" ht="18.75">
      <c r="A7" s="292"/>
      <c r="B7" s="292"/>
      <c r="C7" s="292"/>
      <c r="D7" s="292"/>
      <c r="F7" s="430">
        <v>1</v>
      </c>
      <c r="G7" s="512" t="s">
        <v>461</v>
      </c>
      <c r="H7" s="865" t="str">
        <f>IF(dateCh="","",dateCh)</f>
        <v>04.05.2022</v>
      </c>
      <c r="I7" s="265" t="s">
        <v>462</v>
      </c>
      <c r="J7" s="429"/>
      <c r="K7" s="292"/>
      <c r="L7" s="292"/>
      <c r="M7" s="292"/>
      <c r="N7" s="292"/>
      <c r="O7" s="292"/>
      <c r="P7" s="292"/>
      <c r="Q7" s="292"/>
      <c r="R7" s="292"/>
      <c r="S7" s="292"/>
      <c r="T7" s="292"/>
    </row>
    <row r="8" spans="1:20" s="237" customFormat="1" ht="45">
      <c r="A8" s="985">
        <v>1</v>
      </c>
      <c r="B8" s="292"/>
      <c r="C8" s="292"/>
      <c r="D8" s="292"/>
      <c r="F8" s="430" t="str">
        <f>"2." &amp;mergeValue(A8)</f>
        <v>2.1</v>
      </c>
      <c r="G8" s="512" t="s">
        <v>463</v>
      </c>
      <c r="H8" s="414"/>
      <c r="I8" s="265" t="s">
        <v>551</v>
      </c>
      <c r="J8" s="429"/>
      <c r="K8" s="292"/>
      <c r="L8" s="292"/>
      <c r="M8" s="292"/>
      <c r="N8" s="292"/>
      <c r="O8" s="292"/>
      <c r="P8" s="292"/>
      <c r="Q8" s="292"/>
      <c r="R8" s="292"/>
      <c r="S8" s="292"/>
      <c r="T8" s="292"/>
    </row>
    <row r="9" spans="1:20" s="237" customFormat="1" ht="22.5">
      <c r="A9" s="985"/>
      <c r="B9" s="292"/>
      <c r="C9" s="292"/>
      <c r="D9" s="292"/>
      <c r="F9" s="430" t="str">
        <f>"3." &amp;mergeValue(A9)</f>
        <v>3.1</v>
      </c>
      <c r="G9" s="512" t="s">
        <v>464</v>
      </c>
      <c r="H9" s="414"/>
      <c r="I9" s="265" t="s">
        <v>549</v>
      </c>
      <c r="J9" s="429"/>
      <c r="K9" s="292"/>
      <c r="L9" s="292"/>
      <c r="M9" s="292"/>
      <c r="N9" s="292"/>
      <c r="O9" s="292"/>
      <c r="P9" s="292"/>
      <c r="Q9" s="292"/>
      <c r="R9" s="292"/>
      <c r="S9" s="292"/>
      <c r="T9" s="292"/>
    </row>
    <row r="10" spans="1:20" s="237" customFormat="1" ht="22.5">
      <c r="A10" s="985"/>
      <c r="B10" s="292"/>
      <c r="C10" s="292"/>
      <c r="D10" s="292"/>
      <c r="F10" s="430" t="str">
        <f>"4."&amp;mergeValue(A10)</f>
        <v>4.1</v>
      </c>
      <c r="G10" s="512" t="s">
        <v>465</v>
      </c>
      <c r="H10" s="415" t="s">
        <v>434</v>
      </c>
      <c r="I10" s="265"/>
      <c r="J10" s="429"/>
      <c r="K10" s="292"/>
      <c r="L10" s="292"/>
      <c r="M10" s="292"/>
      <c r="N10" s="292"/>
      <c r="O10" s="292"/>
      <c r="P10" s="292"/>
      <c r="Q10" s="292"/>
      <c r="R10" s="292"/>
      <c r="S10" s="292"/>
      <c r="T10" s="292"/>
    </row>
    <row r="11" spans="1:20" s="237" customFormat="1" ht="18.75">
      <c r="A11" s="985"/>
      <c r="B11" s="985">
        <v>1</v>
      </c>
      <c r="C11" s="440"/>
      <c r="D11" s="440"/>
      <c r="F11" s="430" t="str">
        <f>"4."&amp;mergeValue(A11) &amp;"."&amp;mergeValue(B11)</f>
        <v>4.1.1</v>
      </c>
      <c r="G11" s="421" t="s">
        <v>553</v>
      </c>
      <c r="H11" s="414" t="str">
        <f>IF(region_name="","",region_name)</f>
        <v>Республика Татарстан</v>
      </c>
      <c r="I11" s="265" t="s">
        <v>468</v>
      </c>
      <c r="J11" s="429"/>
      <c r="K11" s="292"/>
      <c r="L11" s="292"/>
      <c r="M11" s="292"/>
      <c r="N11" s="292"/>
      <c r="O11" s="292"/>
      <c r="P11" s="292"/>
      <c r="Q11" s="292"/>
      <c r="R11" s="292"/>
      <c r="S11" s="292"/>
      <c r="T11" s="292"/>
    </row>
    <row r="12" spans="1:20" s="237" customFormat="1" ht="22.5">
      <c r="A12" s="985"/>
      <c r="B12" s="985"/>
      <c r="C12" s="985">
        <v>1</v>
      </c>
      <c r="D12" s="440"/>
      <c r="F12" s="430" t="str">
        <f>"4."&amp;mergeValue(A12) &amp;"."&amp;mergeValue(B12)&amp;"."&amp;mergeValue(C12)</f>
        <v>4.1.1.1</v>
      </c>
      <c r="G12" s="437" t="s">
        <v>466</v>
      </c>
      <c r="H12" s="414"/>
      <c r="I12" s="265" t="s">
        <v>469</v>
      </c>
      <c r="J12" s="429"/>
      <c r="K12" s="292"/>
      <c r="L12" s="292"/>
      <c r="M12" s="292"/>
      <c r="N12" s="292"/>
      <c r="O12" s="292"/>
      <c r="P12" s="292"/>
      <c r="Q12" s="292"/>
      <c r="R12" s="292"/>
      <c r="S12" s="292"/>
      <c r="T12" s="292"/>
    </row>
    <row r="13" spans="1:20" s="237" customFormat="1" ht="39" customHeight="1">
      <c r="A13" s="985"/>
      <c r="B13" s="985"/>
      <c r="C13" s="985"/>
      <c r="D13" s="440">
        <v>1</v>
      </c>
      <c r="F13" s="430" t="str">
        <f>"4."&amp;mergeValue(A13) &amp;"."&amp;mergeValue(B13)&amp;"."&amp;mergeValue(C13)&amp;"."&amp;mergeValue(D13)</f>
        <v>4.1.1.1.1</v>
      </c>
      <c r="G13" s="515" t="s">
        <v>467</v>
      </c>
      <c r="H13" s="414"/>
      <c r="I13" s="1016" t="s">
        <v>552</v>
      </c>
      <c r="J13" s="429"/>
      <c r="K13" s="292"/>
      <c r="L13" s="292"/>
      <c r="M13" s="292"/>
      <c r="N13" s="292"/>
      <c r="O13" s="292"/>
      <c r="P13" s="292"/>
      <c r="Q13" s="292"/>
      <c r="R13" s="292"/>
      <c r="S13" s="292"/>
      <c r="T13" s="292"/>
    </row>
    <row r="14" spans="1:20" s="237" customFormat="1" ht="18.75">
      <c r="A14" s="985"/>
      <c r="B14" s="985"/>
      <c r="C14" s="985"/>
      <c r="D14" s="440"/>
      <c r="F14" s="434"/>
      <c r="G14" s="159" t="s">
        <v>4</v>
      </c>
      <c r="H14" s="439"/>
      <c r="I14" s="1016"/>
      <c r="J14" s="429"/>
      <c r="K14" s="292"/>
      <c r="L14" s="292"/>
      <c r="M14" s="292"/>
      <c r="N14" s="292"/>
      <c r="O14" s="292"/>
      <c r="P14" s="292"/>
      <c r="Q14" s="292"/>
      <c r="R14" s="292"/>
      <c r="S14" s="292"/>
      <c r="T14" s="292"/>
    </row>
    <row r="15" spans="1:20" s="237" customFormat="1" ht="18.75">
      <c r="A15" s="985"/>
      <c r="B15" s="985"/>
      <c r="C15" s="440"/>
      <c r="D15" s="440"/>
      <c r="F15" s="516"/>
      <c r="G15" s="257" t="s">
        <v>407</v>
      </c>
      <c r="H15" s="517"/>
      <c r="I15" s="518"/>
      <c r="J15" s="429"/>
      <c r="K15" s="292"/>
      <c r="L15" s="292"/>
      <c r="M15" s="292"/>
      <c r="N15" s="292"/>
      <c r="O15" s="292"/>
      <c r="P15" s="292"/>
      <c r="Q15" s="292"/>
      <c r="R15" s="292"/>
      <c r="S15" s="292"/>
      <c r="T15" s="292"/>
    </row>
    <row r="16" spans="1:20" s="237" customFormat="1" ht="18.75">
      <c r="A16" s="985"/>
      <c r="B16" s="292"/>
      <c r="C16" s="292"/>
      <c r="D16" s="292"/>
      <c r="F16" s="434"/>
      <c r="G16" s="172" t="s">
        <v>473</v>
      </c>
      <c r="H16" s="435"/>
      <c r="I16" s="436"/>
      <c r="J16" s="429"/>
      <c r="K16" s="292"/>
      <c r="L16" s="292"/>
      <c r="M16" s="292"/>
      <c r="N16" s="292"/>
      <c r="O16" s="292"/>
      <c r="P16" s="292"/>
      <c r="Q16" s="292"/>
      <c r="R16" s="292"/>
      <c r="S16" s="292"/>
      <c r="T16" s="292"/>
    </row>
    <row r="17" spans="1:20" s="237" customFormat="1" ht="18.75">
      <c r="A17" s="292"/>
      <c r="B17" s="292"/>
      <c r="C17" s="292"/>
      <c r="D17" s="292"/>
      <c r="F17" s="434"/>
      <c r="G17" s="201" t="s">
        <v>472</v>
      </c>
      <c r="H17" s="435"/>
      <c r="I17" s="436"/>
      <c r="J17" s="429"/>
      <c r="K17" s="292"/>
      <c r="L17" s="292"/>
      <c r="M17" s="292"/>
      <c r="N17" s="292"/>
      <c r="O17" s="292"/>
      <c r="P17" s="292"/>
      <c r="Q17" s="292"/>
      <c r="R17" s="292"/>
      <c r="S17" s="292"/>
      <c r="T17" s="292"/>
    </row>
    <row r="18" spans="1:20" s="423" customFormat="1" ht="3" customHeight="1">
      <c r="A18" s="425"/>
      <c r="B18" s="425"/>
      <c r="C18" s="425"/>
      <c r="D18" s="425"/>
      <c r="F18" s="441"/>
      <c r="G18" s="442"/>
      <c r="H18" s="443"/>
      <c r="I18" s="444"/>
      <c r="J18" s="425"/>
      <c r="K18" s="425"/>
      <c r="L18" s="425"/>
      <c r="M18" s="425"/>
      <c r="N18" s="425"/>
      <c r="O18" s="425"/>
      <c r="P18" s="425"/>
      <c r="Q18" s="425"/>
      <c r="R18" s="425"/>
      <c r="S18" s="425"/>
      <c r="T18" s="425"/>
    </row>
    <row r="19" spans="1:20" s="423" customFormat="1" ht="15" customHeight="1">
      <c r="A19" s="425"/>
      <c r="B19" s="425"/>
      <c r="C19" s="425"/>
      <c r="D19" s="425"/>
      <c r="F19" s="422"/>
      <c r="G19" s="980" t="s">
        <v>554</v>
      </c>
      <c r="H19" s="980"/>
      <c r="I19" s="315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9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0" style="34" hidden="1" customWidth="1"/>
    <col min="7" max="7" width="9.140625" style="93" hidden="1" customWidth="1"/>
    <col min="8" max="8" width="2" style="93" hidden="1" customWidth="1"/>
    <col min="9" max="9" width="3.7109375" style="93" hidden="1" customWidth="1"/>
    <col min="10" max="10" width="3.7109375" style="84" hidden="1" customWidth="1"/>
    <col min="11" max="11" width="3.7109375" style="84" customWidth="1"/>
    <col min="12" max="12" width="12.7109375" style="34" customWidth="1"/>
    <col min="13" max="13" width="47.42578125" style="34" customWidth="1"/>
    <col min="14" max="15" width="3.7109375" style="34" customWidth="1"/>
    <col min="16" max="16" width="4.140625" style="34" customWidth="1"/>
    <col min="17" max="17" width="18.140625" style="34" customWidth="1"/>
    <col min="18" max="20" width="3.7109375" style="34" customWidth="1"/>
    <col min="21" max="21" width="12.85546875" style="34" customWidth="1"/>
    <col min="22" max="24" width="3.7109375" style="34" customWidth="1"/>
    <col min="25" max="25" width="12.85546875" style="34" customWidth="1"/>
    <col min="26" max="28" width="3.7109375" style="34" customWidth="1"/>
    <col min="29" max="29" width="12.85546875" style="34" customWidth="1"/>
    <col min="30" max="33" width="21.42578125" style="34" customWidth="1"/>
    <col min="34" max="34" width="11.7109375" style="34" customWidth="1"/>
    <col min="35" max="35" width="3.7109375" style="34" customWidth="1"/>
    <col min="36" max="36" width="11.7109375" style="34" customWidth="1"/>
    <col min="37" max="37" width="8.5703125" style="34" hidden="1" customWidth="1"/>
    <col min="38" max="38" width="4.5703125" style="34" customWidth="1"/>
    <col min="39" max="39" width="115.7109375" style="34" customWidth="1"/>
    <col min="40" max="41" width="10.5703125" style="276"/>
    <col min="42" max="42" width="13.42578125" style="276" customWidth="1"/>
    <col min="43" max="50" width="10.5703125" style="276"/>
    <col min="51" max="16384" width="10.5703125" style="34"/>
  </cols>
  <sheetData>
    <row r="1" spans="7:50" hidden="1"/>
    <row r="2" spans="7:50" hidden="1"/>
    <row r="3" spans="7:50" hidden="1"/>
    <row r="4" spans="7:50" ht="3" customHeight="1">
      <c r="J4" s="83"/>
      <c r="K4" s="83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98"/>
      <c r="AE4" s="98"/>
      <c r="AF4" s="98"/>
      <c r="AG4" s="98"/>
      <c r="AH4" s="98"/>
      <c r="AI4" s="98"/>
      <c r="AJ4" s="98"/>
      <c r="AK4" s="35"/>
    </row>
    <row r="5" spans="7:50" ht="26.1" customHeight="1">
      <c r="J5" s="83"/>
      <c r="K5" s="83"/>
      <c r="L5" s="986" t="s">
        <v>630</v>
      </c>
      <c r="M5" s="986"/>
      <c r="N5" s="986"/>
      <c r="O5" s="986"/>
      <c r="P5" s="986"/>
      <c r="Q5" s="986"/>
      <c r="R5" s="986"/>
      <c r="S5" s="986"/>
      <c r="T5" s="986"/>
      <c r="U5" s="986"/>
      <c r="V5" s="552"/>
      <c r="W5" s="431"/>
      <c r="X5" s="431"/>
      <c r="Y5" s="431"/>
      <c r="Z5" s="431"/>
      <c r="AA5" s="431"/>
      <c r="AB5" s="431"/>
      <c r="AC5" s="431"/>
      <c r="AD5" s="431"/>
      <c r="AE5" s="431"/>
      <c r="AF5" s="431"/>
      <c r="AG5" s="431"/>
      <c r="AH5" s="431"/>
      <c r="AI5" s="431"/>
      <c r="AJ5" s="431"/>
      <c r="AK5" s="262"/>
    </row>
    <row r="6" spans="7:50" ht="3" customHeight="1">
      <c r="J6" s="83"/>
      <c r="K6" s="83"/>
      <c r="L6" s="35"/>
      <c r="M6" s="35"/>
      <c r="N6" s="35"/>
      <c r="O6" s="35"/>
      <c r="P6" s="35"/>
      <c r="Q6" s="35"/>
      <c r="R6" s="35"/>
      <c r="S6" s="81"/>
      <c r="T6" s="81"/>
      <c r="U6" s="81"/>
      <c r="V6" s="81"/>
      <c r="W6" s="81"/>
      <c r="X6" s="81"/>
      <c r="Y6" s="35"/>
    </row>
    <row r="7" spans="7:50" s="820" customFormat="1" ht="6" hidden="1">
      <c r="G7" s="842"/>
      <c r="H7" s="842"/>
      <c r="L7" s="819"/>
      <c r="M7" s="728"/>
      <c r="N7" s="1044"/>
      <c r="O7" s="1044"/>
      <c r="P7" s="1044"/>
      <c r="Q7" s="1044"/>
      <c r="R7" s="1044"/>
      <c r="S7" s="1044"/>
      <c r="T7" s="1044"/>
      <c r="U7" s="1044"/>
      <c r="V7" s="816"/>
      <c r="W7" s="816"/>
      <c r="X7" s="817"/>
      <c r="Y7" s="817"/>
      <c r="Z7" s="817"/>
      <c r="AA7" s="817"/>
      <c r="AB7" s="817"/>
      <c r="AC7" s="817"/>
      <c r="AD7" s="817"/>
      <c r="AE7" s="817"/>
      <c r="AF7" s="817"/>
      <c r="AG7" s="817"/>
      <c r="AH7" s="817"/>
    </row>
    <row r="8" spans="7:50" s="423" customFormat="1" ht="18.75">
      <c r="G8" s="424"/>
      <c r="H8" s="424"/>
      <c r="L8" s="422"/>
      <c r="M8" s="813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1010" t="str">
        <f>IF(datePr_ch="",IF(datePr="","",datePr),datePr_ch)</f>
        <v>29.04.2022</v>
      </c>
      <c r="O8" s="1010"/>
      <c r="P8" s="1010"/>
      <c r="Q8" s="1010"/>
      <c r="R8" s="1010"/>
      <c r="S8" s="1010"/>
      <c r="T8" s="1010"/>
      <c r="U8" s="1010"/>
      <c r="V8" s="877"/>
      <c r="W8" s="315"/>
      <c r="X8" s="425"/>
      <c r="Y8" s="425"/>
      <c r="Z8" s="425"/>
      <c r="AA8" s="425"/>
      <c r="AB8" s="425"/>
      <c r="AC8" s="425"/>
      <c r="AD8" s="425"/>
      <c r="AE8" s="425"/>
      <c r="AF8" s="425"/>
      <c r="AG8" s="425"/>
      <c r="AH8" s="425"/>
    </row>
    <row r="9" spans="7:50" s="423" customFormat="1" ht="18.75">
      <c r="G9" s="424"/>
      <c r="H9" s="424"/>
      <c r="L9" s="422"/>
      <c r="M9" s="813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1010" t="str">
        <f>IF(numberPr_ch="",IF(numberPr="","",numberPr),numberPr_ch)</f>
        <v>53-22/2082</v>
      </c>
      <c r="O9" s="1010"/>
      <c r="P9" s="1010"/>
      <c r="Q9" s="1010"/>
      <c r="R9" s="1010"/>
      <c r="S9" s="1010"/>
      <c r="T9" s="1010"/>
      <c r="U9" s="1010"/>
      <c r="V9" s="877"/>
      <c r="W9" s="315"/>
      <c r="X9" s="425"/>
      <c r="Y9" s="425"/>
      <c r="Z9" s="425"/>
      <c r="AA9" s="425"/>
      <c r="AB9" s="425"/>
      <c r="AC9" s="425"/>
      <c r="AD9" s="425"/>
      <c r="AE9" s="425"/>
      <c r="AF9" s="425"/>
      <c r="AG9" s="425"/>
      <c r="AH9" s="425"/>
    </row>
    <row r="10" spans="7:50" s="820" customFormat="1" ht="6" hidden="1">
      <c r="G10" s="842"/>
      <c r="H10" s="842"/>
      <c r="L10" s="819"/>
      <c r="M10" s="728"/>
      <c r="N10" s="1044"/>
      <c r="O10" s="1044"/>
      <c r="P10" s="1044"/>
      <c r="Q10" s="1044"/>
      <c r="R10" s="1044"/>
      <c r="S10" s="1044"/>
      <c r="T10" s="1044"/>
      <c r="U10" s="1044"/>
      <c r="V10" s="816"/>
      <c r="W10" s="816"/>
      <c r="X10" s="817"/>
      <c r="Y10" s="817"/>
      <c r="Z10" s="817"/>
      <c r="AA10" s="817"/>
      <c r="AB10" s="817"/>
      <c r="AC10" s="817"/>
      <c r="AD10" s="817"/>
      <c r="AE10" s="817"/>
      <c r="AF10" s="817"/>
      <c r="AG10" s="817"/>
      <c r="AH10" s="817"/>
    </row>
    <row r="11" spans="7:50" s="292" customFormat="1" ht="9.75" hidden="1" customHeight="1">
      <c r="L11" s="1060"/>
      <c r="M11" s="1060"/>
      <c r="N11" s="311"/>
      <c r="O11" s="311"/>
      <c r="P11" s="311"/>
      <c r="Q11" s="311"/>
      <c r="R11" s="311"/>
      <c r="S11" s="1061"/>
      <c r="T11" s="1061"/>
      <c r="U11" s="1061"/>
      <c r="V11" s="1061"/>
      <c r="W11" s="1061"/>
      <c r="X11" s="1061"/>
      <c r="Y11" s="289"/>
      <c r="AD11" s="292" t="s">
        <v>394</v>
      </c>
      <c r="AE11" s="292" t="s">
        <v>395</v>
      </c>
      <c r="AF11" s="292" t="s">
        <v>394</v>
      </c>
      <c r="AG11" s="292" t="s">
        <v>395</v>
      </c>
    </row>
    <row r="12" spans="7:50" s="237" customFormat="1" ht="11.25" hidden="1">
      <c r="G12" s="236"/>
      <c r="H12" s="236"/>
      <c r="L12" s="1031"/>
      <c r="M12" s="1031"/>
      <c r="N12" s="202"/>
      <c r="O12" s="202"/>
      <c r="P12" s="202"/>
      <c r="Q12" s="202"/>
      <c r="R12" s="202"/>
      <c r="S12" s="1062"/>
      <c r="T12" s="1062"/>
      <c r="U12" s="1062"/>
      <c r="V12" s="1062"/>
      <c r="W12" s="1062"/>
      <c r="X12" s="1062"/>
      <c r="Y12" s="117"/>
      <c r="AK12" s="288" t="s">
        <v>357</v>
      </c>
      <c r="AN12" s="292"/>
      <c r="AO12" s="292"/>
      <c r="AP12" s="292"/>
      <c r="AQ12" s="292"/>
      <c r="AR12" s="292"/>
      <c r="AS12" s="292"/>
      <c r="AT12" s="292"/>
      <c r="AU12" s="292"/>
      <c r="AV12" s="292"/>
      <c r="AW12" s="292"/>
      <c r="AX12" s="292"/>
    </row>
    <row r="13" spans="7:50">
      <c r="J13" s="83"/>
      <c r="K13" s="83"/>
      <c r="L13" s="35"/>
      <c r="M13" s="35"/>
      <c r="N13" s="35"/>
      <c r="O13" s="35"/>
      <c r="P13" s="35"/>
      <c r="Q13" s="35"/>
      <c r="R13" s="35"/>
      <c r="S13" s="1063"/>
      <c r="T13" s="1063"/>
      <c r="U13" s="1063"/>
      <c r="V13" s="1063"/>
      <c r="W13" s="1063"/>
      <c r="X13" s="1063"/>
      <c r="Y13" s="386"/>
      <c r="AD13" s="1063"/>
      <c r="AE13" s="1063"/>
      <c r="AF13" s="1063"/>
      <c r="AG13" s="1063"/>
      <c r="AH13" s="1063"/>
      <c r="AI13" s="1063"/>
      <c r="AJ13" s="1063"/>
      <c r="AK13" s="1063"/>
    </row>
    <row r="14" spans="7:50">
      <c r="J14" s="83"/>
      <c r="K14" s="83"/>
      <c r="L14" s="987" t="s">
        <v>430</v>
      </c>
      <c r="M14" s="987"/>
      <c r="N14" s="987"/>
      <c r="O14" s="987"/>
      <c r="P14" s="987"/>
      <c r="Q14" s="987"/>
      <c r="R14" s="987"/>
      <c r="S14" s="987"/>
      <c r="T14" s="987"/>
      <c r="U14" s="987"/>
      <c r="V14" s="987"/>
      <c r="W14" s="987"/>
      <c r="X14" s="987"/>
      <c r="Y14" s="987"/>
      <c r="Z14" s="987"/>
      <c r="AA14" s="987"/>
      <c r="AB14" s="987"/>
      <c r="AC14" s="987"/>
      <c r="AD14" s="987"/>
      <c r="AE14" s="987"/>
      <c r="AF14" s="987"/>
      <c r="AG14" s="987"/>
      <c r="AH14" s="987"/>
      <c r="AI14" s="987"/>
      <c r="AJ14" s="987"/>
      <c r="AK14" s="987"/>
      <c r="AL14" s="987"/>
      <c r="AM14" s="938" t="s">
        <v>431</v>
      </c>
    </row>
    <row r="15" spans="7:50" ht="14.25" customHeight="1">
      <c r="J15" s="83"/>
      <c r="K15" s="83"/>
      <c r="L15" s="987" t="s">
        <v>82</v>
      </c>
      <c r="M15" s="987" t="s">
        <v>452</v>
      </c>
      <c r="N15" s="987" t="s">
        <v>390</v>
      </c>
      <c r="O15" s="987"/>
      <c r="P15" s="987"/>
      <c r="Q15" s="987"/>
      <c r="R15" s="1064" t="s">
        <v>367</v>
      </c>
      <c r="S15" s="1064"/>
      <c r="T15" s="1064"/>
      <c r="U15" s="1064"/>
      <c r="V15" s="1064" t="s">
        <v>391</v>
      </c>
      <c r="W15" s="1064"/>
      <c r="X15" s="1064"/>
      <c r="Y15" s="1064"/>
      <c r="Z15" s="1064" t="s">
        <v>370</v>
      </c>
      <c r="AA15" s="1064"/>
      <c r="AB15" s="1064"/>
      <c r="AC15" s="1064"/>
      <c r="AD15" s="1064" t="s">
        <v>439</v>
      </c>
      <c r="AE15" s="1064"/>
      <c r="AF15" s="1064"/>
      <c r="AG15" s="1064"/>
      <c r="AH15" s="1064"/>
      <c r="AI15" s="1064"/>
      <c r="AJ15" s="1064"/>
      <c r="AK15" s="987" t="s">
        <v>319</v>
      </c>
      <c r="AL15" s="1032" t="s">
        <v>258</v>
      </c>
      <c r="AM15" s="938"/>
    </row>
    <row r="16" spans="7:50" ht="26.25" customHeight="1">
      <c r="J16" s="83"/>
      <c r="K16" s="83"/>
      <c r="L16" s="987"/>
      <c r="M16" s="987"/>
      <c r="N16" s="987"/>
      <c r="O16" s="987"/>
      <c r="P16" s="987"/>
      <c r="Q16" s="987"/>
      <c r="R16" s="1064"/>
      <c r="S16" s="1064"/>
      <c r="T16" s="1064"/>
      <c r="U16" s="1064"/>
      <c r="V16" s="1064"/>
      <c r="W16" s="1064"/>
      <c r="X16" s="1064"/>
      <c r="Y16" s="1064"/>
      <c r="Z16" s="1064"/>
      <c r="AA16" s="1064"/>
      <c r="AB16" s="1064"/>
      <c r="AC16" s="1064"/>
      <c r="AD16" s="1064" t="s">
        <v>578</v>
      </c>
      <c r="AE16" s="1064"/>
      <c r="AF16" s="938" t="s">
        <v>393</v>
      </c>
      <c r="AG16" s="938"/>
      <c r="AH16" s="1066" t="s">
        <v>441</v>
      </c>
      <c r="AI16" s="1066"/>
      <c r="AJ16" s="1066"/>
      <c r="AK16" s="987"/>
      <c r="AL16" s="1032"/>
      <c r="AM16" s="938"/>
    </row>
    <row r="17" spans="1:53" ht="14.25" customHeight="1">
      <c r="J17" s="83"/>
      <c r="K17" s="83"/>
      <c r="L17" s="987"/>
      <c r="M17" s="987"/>
      <c r="N17" s="987"/>
      <c r="O17" s="987"/>
      <c r="P17" s="987"/>
      <c r="Q17" s="987"/>
      <c r="R17" s="1064"/>
      <c r="S17" s="1064"/>
      <c r="T17" s="1064"/>
      <c r="U17" s="1064"/>
      <c r="V17" s="1064"/>
      <c r="W17" s="1064"/>
      <c r="X17" s="1064"/>
      <c r="Y17" s="1064"/>
      <c r="Z17" s="1064"/>
      <c r="AA17" s="1064"/>
      <c r="AB17" s="1064"/>
      <c r="AC17" s="1064"/>
      <c r="AD17" s="383" t="s">
        <v>323</v>
      </c>
      <c r="AE17" s="383" t="s">
        <v>322</v>
      </c>
      <c r="AF17" s="383" t="s">
        <v>323</v>
      </c>
      <c r="AG17" s="383" t="s">
        <v>322</v>
      </c>
      <c r="AH17" s="103" t="s">
        <v>368</v>
      </c>
      <c r="AI17" s="1065" t="s">
        <v>369</v>
      </c>
      <c r="AJ17" s="1065"/>
      <c r="AK17" s="987"/>
      <c r="AL17" s="1032"/>
      <c r="AM17" s="938"/>
    </row>
    <row r="18" spans="1:53" ht="12" customHeight="1">
      <c r="J18" s="83"/>
      <c r="K18" s="232">
        <v>1</v>
      </c>
      <c r="L18" s="537" t="s">
        <v>83</v>
      </c>
      <c r="M18" s="537" t="s">
        <v>49</v>
      </c>
      <c r="N18" s="1033">
        <f ca="1">OFFSET(N18,0,-1)+1</f>
        <v>3</v>
      </c>
      <c r="O18" s="1033"/>
      <c r="P18" s="1033"/>
      <c r="Q18" s="1033"/>
      <c r="R18" s="1033">
        <f ca="1">OFFSET(R18,0,-4)+1</f>
        <v>4</v>
      </c>
      <c r="S18" s="1033"/>
      <c r="T18" s="1033"/>
      <c r="U18" s="1033"/>
      <c r="V18" s="1033">
        <f ca="1">OFFSET(V18,0,-4)+1</f>
        <v>5</v>
      </c>
      <c r="W18" s="1033"/>
      <c r="X18" s="1033"/>
      <c r="Y18" s="1033"/>
      <c r="Z18" s="539"/>
      <c r="AA18" s="539"/>
      <c r="AB18" s="539">
        <f ca="1">OFFSET(V18,0,0)+1</f>
        <v>6</v>
      </c>
      <c r="AC18" s="540">
        <f ca="1">AB18</f>
        <v>6</v>
      </c>
      <c r="AD18" s="538">
        <f ca="1">OFFSET(AD18,0,-1)+1</f>
        <v>7</v>
      </c>
      <c r="AE18" s="538">
        <f t="shared" ref="AE18:AJ18" ca="1" si="0">OFFSET(AE18,0,-1)+1</f>
        <v>8</v>
      </c>
      <c r="AF18" s="538">
        <f t="shared" ca="1" si="0"/>
        <v>9</v>
      </c>
      <c r="AG18" s="538">
        <f t="shared" ca="1" si="0"/>
        <v>10</v>
      </c>
      <c r="AH18" s="538">
        <f t="shared" ca="1" si="0"/>
        <v>11</v>
      </c>
      <c r="AI18" s="538">
        <f t="shared" ca="1" si="0"/>
        <v>12</v>
      </c>
      <c r="AJ18" s="538">
        <f t="shared" ca="1" si="0"/>
        <v>13</v>
      </c>
      <c r="AK18" s="538">
        <f ca="1">OFFSET(AK18,0,-1)+1</f>
        <v>14</v>
      </c>
      <c r="AL18" s="541"/>
      <c r="AM18" s="538">
        <v>15</v>
      </c>
    </row>
    <row r="19" spans="1:53" ht="22.5">
      <c r="A19" s="1053">
        <v>1</v>
      </c>
      <c r="B19" s="276"/>
      <c r="C19" s="276"/>
      <c r="D19" s="276"/>
      <c r="E19" s="276"/>
      <c r="F19" s="293"/>
      <c r="G19" s="293"/>
      <c r="H19" s="293"/>
      <c r="J19" s="83"/>
      <c r="K19" s="83"/>
      <c r="L19" s="529">
        <f>mergeValue(A19)</f>
        <v>1</v>
      </c>
      <c r="M19" s="536" t="s">
        <v>21</v>
      </c>
      <c r="N19" s="1055"/>
      <c r="O19" s="1055"/>
      <c r="P19" s="1055"/>
      <c r="Q19" s="1055"/>
      <c r="R19" s="1055"/>
      <c r="S19" s="1055"/>
      <c r="T19" s="1055"/>
      <c r="U19" s="1055"/>
      <c r="V19" s="1055"/>
      <c r="W19" s="1055"/>
      <c r="X19" s="1055"/>
      <c r="Y19" s="1055"/>
      <c r="Z19" s="1055"/>
      <c r="AA19" s="1055"/>
      <c r="AB19" s="1055"/>
      <c r="AC19" s="1055"/>
      <c r="AD19" s="1055"/>
      <c r="AE19" s="1055"/>
      <c r="AF19" s="1055"/>
      <c r="AG19" s="1055"/>
      <c r="AH19" s="1055"/>
      <c r="AI19" s="1055"/>
      <c r="AJ19" s="1055"/>
      <c r="AK19" s="1055"/>
      <c r="AL19" s="1055"/>
      <c r="AM19" s="548" t="s">
        <v>627</v>
      </c>
    </row>
    <row r="20" spans="1:53" ht="22.5">
      <c r="A20" s="1053"/>
      <c r="B20" s="1053">
        <v>1</v>
      </c>
      <c r="C20" s="276"/>
      <c r="D20" s="276"/>
      <c r="E20" s="276"/>
      <c r="F20" s="320"/>
      <c r="G20" s="321"/>
      <c r="H20" s="321"/>
      <c r="I20" s="208"/>
      <c r="J20" s="45"/>
      <c r="K20" s="34"/>
      <c r="L20" s="312" t="str">
        <f>mergeValue(A20) &amp;"."&amp; mergeValue(B20)</f>
        <v>1.1</v>
      </c>
      <c r="M20" s="155" t="s">
        <v>16</v>
      </c>
      <c r="N20" s="1054"/>
      <c r="O20" s="1054"/>
      <c r="P20" s="1054"/>
      <c r="Q20" s="1054"/>
      <c r="R20" s="1054"/>
      <c r="S20" s="1054"/>
      <c r="T20" s="1054"/>
      <c r="U20" s="1054"/>
      <c r="V20" s="1054"/>
      <c r="W20" s="1054"/>
      <c r="X20" s="1054"/>
      <c r="Y20" s="1054"/>
      <c r="Z20" s="1054"/>
      <c r="AA20" s="1054"/>
      <c r="AB20" s="1054"/>
      <c r="AC20" s="1054"/>
      <c r="AD20" s="1054"/>
      <c r="AE20" s="1054"/>
      <c r="AF20" s="1054"/>
      <c r="AG20" s="1054"/>
      <c r="AH20" s="1054"/>
      <c r="AI20" s="1054"/>
      <c r="AJ20" s="1054"/>
      <c r="AK20" s="1054"/>
      <c r="AL20" s="1054"/>
      <c r="AM20" s="511" t="s">
        <v>449</v>
      </c>
    </row>
    <row r="21" spans="1:53" ht="45">
      <c r="A21" s="1053"/>
      <c r="B21" s="1053"/>
      <c r="C21" s="1053">
        <v>1</v>
      </c>
      <c r="D21" s="276"/>
      <c r="E21" s="276"/>
      <c r="F21" s="320"/>
      <c r="G21" s="321"/>
      <c r="H21" s="321"/>
      <c r="I21" s="208"/>
      <c r="J21" s="45"/>
      <c r="K21" s="34"/>
      <c r="L21" s="312" t="str">
        <f>mergeValue(A21) &amp;"."&amp; mergeValue(B21)&amp;"."&amp; mergeValue(C21)</f>
        <v>1.1.1</v>
      </c>
      <c r="M21" s="156" t="s">
        <v>560</v>
      </c>
      <c r="N21" s="1054"/>
      <c r="O21" s="1054"/>
      <c r="P21" s="1054"/>
      <c r="Q21" s="1054"/>
      <c r="R21" s="1054"/>
      <c r="S21" s="1054"/>
      <c r="T21" s="1054"/>
      <c r="U21" s="1054"/>
      <c r="V21" s="1054"/>
      <c r="W21" s="1054"/>
      <c r="X21" s="1054"/>
      <c r="Y21" s="1054"/>
      <c r="Z21" s="1054"/>
      <c r="AA21" s="1054"/>
      <c r="AB21" s="1054"/>
      <c r="AC21" s="1054"/>
      <c r="AD21" s="1054"/>
      <c r="AE21" s="1054"/>
      <c r="AF21" s="1054"/>
      <c r="AG21" s="1054"/>
      <c r="AH21" s="1054"/>
      <c r="AI21" s="1054"/>
      <c r="AJ21" s="1054"/>
      <c r="AK21" s="1054"/>
      <c r="AL21" s="1054"/>
      <c r="AM21" s="511" t="s">
        <v>561</v>
      </c>
    </row>
    <row r="22" spans="1:53" ht="20.100000000000001" customHeight="1">
      <c r="A22" s="1053"/>
      <c r="B22" s="1053"/>
      <c r="C22" s="1053"/>
      <c r="D22" s="1053">
        <v>1</v>
      </c>
      <c r="E22" s="276"/>
      <c r="F22" s="320"/>
      <c r="G22" s="321"/>
      <c r="H22" s="321"/>
      <c r="I22" s="1056"/>
      <c r="J22" s="1057"/>
      <c r="K22" s="1018"/>
      <c r="L22" s="1058" t="str">
        <f>mergeValue(A22) &amp;"."&amp; mergeValue(B22)&amp;"."&amp; mergeValue(C22)&amp;"."&amp; mergeValue(D22)</f>
        <v>1.1.1.1</v>
      </c>
      <c r="M22" s="1059"/>
      <c r="N22" s="1025" t="s">
        <v>74</v>
      </c>
      <c r="O22" s="1045"/>
      <c r="P22" s="1048" t="s">
        <v>83</v>
      </c>
      <c r="Q22" s="1049"/>
      <c r="R22" s="1025" t="s">
        <v>75</v>
      </c>
      <c r="S22" s="1045"/>
      <c r="T22" s="1046">
        <v>1</v>
      </c>
      <c r="U22" s="1050"/>
      <c r="V22" s="1025" t="s">
        <v>75</v>
      </c>
      <c r="W22" s="1045"/>
      <c r="X22" s="1046">
        <v>1</v>
      </c>
      <c r="Y22" s="1047"/>
      <c r="Z22" s="1025" t="s">
        <v>75</v>
      </c>
      <c r="AA22" s="186"/>
      <c r="AB22" s="110">
        <v>1</v>
      </c>
      <c r="AC22" s="389"/>
      <c r="AD22" s="856"/>
      <c r="AE22" s="856"/>
      <c r="AF22" s="856"/>
      <c r="AG22" s="856"/>
      <c r="AH22" s="858"/>
      <c r="AI22" s="530" t="s">
        <v>74</v>
      </c>
      <c r="AJ22" s="858"/>
      <c r="AK22" s="547" t="s">
        <v>75</v>
      </c>
      <c r="AL22" s="261"/>
      <c r="AM22" s="1016" t="s">
        <v>631</v>
      </c>
      <c r="AN22" s="276" t="str">
        <f>strCheckDateOnDP(V22:AL22,List06_9_DP)</f>
        <v/>
      </c>
      <c r="AO22" s="290" t="str">
        <f>IF(AND(COUNTIF(AP18:AP26,AP22)&gt;1,AP22&lt;&gt;""),"ErrUnique:HasDoubleConn","")</f>
        <v/>
      </c>
      <c r="AP22" s="290"/>
      <c r="AQ22" s="290"/>
      <c r="AR22" s="290"/>
      <c r="AS22" s="290"/>
      <c r="AT22" s="290"/>
    </row>
    <row r="23" spans="1:53" ht="20.100000000000001" customHeight="1">
      <c r="A23" s="1053"/>
      <c r="B23" s="1053"/>
      <c r="C23" s="1053"/>
      <c r="D23" s="1053"/>
      <c r="E23" s="276"/>
      <c r="F23" s="320"/>
      <c r="G23" s="321"/>
      <c r="H23" s="321"/>
      <c r="I23" s="1056"/>
      <c r="J23" s="1057"/>
      <c r="K23" s="1018"/>
      <c r="L23" s="1058"/>
      <c r="M23" s="1059"/>
      <c r="N23" s="1025"/>
      <c r="O23" s="1045"/>
      <c r="P23" s="1048"/>
      <c r="Q23" s="1049"/>
      <c r="R23" s="1025"/>
      <c r="S23" s="1045"/>
      <c r="T23" s="1046"/>
      <c r="U23" s="1051"/>
      <c r="V23" s="1025"/>
      <c r="W23" s="1045"/>
      <c r="X23" s="1046"/>
      <c r="Y23" s="1047"/>
      <c r="Z23" s="1025"/>
      <c r="AA23" s="403"/>
      <c r="AB23" s="201"/>
      <c r="AC23" s="201"/>
      <c r="AD23" s="243"/>
      <c r="AE23" s="243"/>
      <c r="AF23" s="243"/>
      <c r="AG23" s="278" t="str">
        <f>AH22 &amp; "-" &amp; AJ22</f>
        <v>-</v>
      </c>
      <c r="AH23" s="278"/>
      <c r="AI23" s="278"/>
      <c r="AJ23" s="278"/>
      <c r="AK23" s="278" t="s">
        <v>75</v>
      </c>
      <c r="AL23" s="406"/>
      <c r="AM23" s="1016"/>
      <c r="AO23" s="290"/>
      <c r="AP23" s="290"/>
      <c r="AQ23" s="290"/>
      <c r="AR23" s="290"/>
      <c r="AS23" s="290"/>
      <c r="AT23" s="290"/>
    </row>
    <row r="24" spans="1:53" ht="20.100000000000001" customHeight="1">
      <c r="A24" s="1053"/>
      <c r="B24" s="1053"/>
      <c r="C24" s="1053"/>
      <c r="D24" s="1053"/>
      <c r="E24" s="276"/>
      <c r="F24" s="320"/>
      <c r="G24" s="321"/>
      <c r="H24" s="321"/>
      <c r="I24" s="1056"/>
      <c r="J24" s="1057"/>
      <c r="K24" s="1018"/>
      <c r="L24" s="1058"/>
      <c r="M24" s="1059"/>
      <c r="N24" s="1025"/>
      <c r="O24" s="1045"/>
      <c r="P24" s="1048"/>
      <c r="Q24" s="1049"/>
      <c r="R24" s="1025"/>
      <c r="S24" s="1045"/>
      <c r="T24" s="1046"/>
      <c r="U24" s="1052"/>
      <c r="V24" s="1025"/>
      <c r="W24" s="405"/>
      <c r="X24" s="172"/>
      <c r="Y24" s="201"/>
      <c r="Z24" s="242"/>
      <c r="AA24" s="242"/>
      <c r="AB24" s="242"/>
      <c r="AC24" s="242"/>
      <c r="AD24" s="243"/>
      <c r="AE24" s="243"/>
      <c r="AF24" s="243"/>
      <c r="AG24" s="243"/>
      <c r="AH24" s="244"/>
      <c r="AI24" s="191"/>
      <c r="AJ24" s="191"/>
      <c r="AK24" s="244"/>
      <c r="AL24" s="181"/>
      <c r="AM24" s="1016"/>
      <c r="AO24" s="290"/>
      <c r="AP24" s="290"/>
      <c r="AQ24" s="290"/>
      <c r="AR24" s="290"/>
      <c r="AS24" s="290"/>
      <c r="AT24" s="290"/>
    </row>
    <row r="25" spans="1:53" ht="20.100000000000001" customHeight="1">
      <c r="A25" s="1053"/>
      <c r="B25" s="1053"/>
      <c r="C25" s="1053"/>
      <c r="D25" s="1053"/>
      <c r="E25" s="276"/>
      <c r="F25" s="320"/>
      <c r="G25" s="321"/>
      <c r="H25" s="321"/>
      <c r="I25" s="1056"/>
      <c r="J25" s="1057"/>
      <c r="K25" s="1018"/>
      <c r="L25" s="1058"/>
      <c r="M25" s="1059"/>
      <c r="N25" s="1025"/>
      <c r="O25" s="1045"/>
      <c r="P25" s="1048"/>
      <c r="Q25" s="1049"/>
      <c r="R25" s="1025"/>
      <c r="S25" s="245"/>
      <c r="T25" s="247"/>
      <c r="U25" s="246"/>
      <c r="V25" s="242"/>
      <c r="W25" s="242"/>
      <c r="X25" s="242"/>
      <c r="Y25" s="242"/>
      <c r="Z25" s="242"/>
      <c r="AA25" s="242"/>
      <c r="AB25" s="242"/>
      <c r="AC25" s="242"/>
      <c r="AD25" s="243"/>
      <c r="AE25" s="243"/>
      <c r="AF25" s="243"/>
      <c r="AG25" s="243"/>
      <c r="AH25" s="244"/>
      <c r="AI25" s="191"/>
      <c r="AJ25" s="191"/>
      <c r="AK25" s="244"/>
      <c r="AL25" s="181"/>
      <c r="AM25" s="1016"/>
      <c r="AO25" s="290"/>
      <c r="AP25" s="290"/>
      <c r="AQ25" s="290"/>
      <c r="AR25" s="290"/>
      <c r="AS25" s="290"/>
      <c r="AT25" s="290"/>
    </row>
    <row r="26" spans="1:53" customFormat="1" ht="20.100000000000001" customHeight="1">
      <c r="A26" s="1053"/>
      <c r="B26" s="1053"/>
      <c r="C26" s="1053"/>
      <c r="D26" s="1053"/>
      <c r="E26" s="322"/>
      <c r="F26" s="323"/>
      <c r="G26" s="322"/>
      <c r="H26" s="322"/>
      <c r="I26" s="1056"/>
      <c r="J26" s="1057"/>
      <c r="K26" s="1018"/>
      <c r="L26" s="1058"/>
      <c r="M26" s="1059"/>
      <c r="N26" s="1025"/>
      <c r="O26" s="404"/>
      <c r="P26" s="160"/>
      <c r="Q26" s="201" t="s">
        <v>371</v>
      </c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248"/>
      <c r="AM26" s="1016"/>
      <c r="AN26" s="280"/>
      <c r="AO26" s="280"/>
      <c r="AP26" s="291"/>
      <c r="AQ26" s="291"/>
      <c r="AR26" s="291"/>
      <c r="AS26" s="291"/>
      <c r="AT26" s="291"/>
      <c r="AU26" s="280"/>
      <c r="AV26" s="280"/>
      <c r="AW26" s="280"/>
      <c r="AX26" s="280"/>
    </row>
    <row r="27" spans="1:53" customFormat="1" ht="15" customHeight="1">
      <c r="A27" s="1053"/>
      <c r="B27" s="1053"/>
      <c r="C27" s="1053"/>
      <c r="D27" s="322"/>
      <c r="E27" s="322"/>
      <c r="F27" s="320"/>
      <c r="G27" s="322"/>
      <c r="H27" s="322"/>
      <c r="I27" s="175"/>
      <c r="J27" s="82"/>
      <c r="K27" s="175"/>
      <c r="L27" s="301"/>
      <c r="M27" s="159" t="s">
        <v>5</v>
      </c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59"/>
      <c r="AL27" s="181"/>
      <c r="AM27" s="1016"/>
      <c r="AN27" s="280"/>
      <c r="AO27" s="280"/>
      <c r="AP27" s="291"/>
      <c r="AQ27" s="291"/>
      <c r="AR27" s="291"/>
      <c r="AS27" s="291"/>
      <c r="AT27" s="291"/>
      <c r="AU27" s="280"/>
      <c r="AV27" s="280"/>
      <c r="AW27" s="280"/>
      <c r="AX27" s="280"/>
    </row>
    <row r="28" spans="1:53" customFormat="1" ht="15" customHeight="1">
      <c r="A28" s="1053"/>
      <c r="B28" s="1053"/>
      <c r="C28" s="322"/>
      <c r="D28" s="322"/>
      <c r="E28" s="322"/>
      <c r="F28" s="320"/>
      <c r="G28" s="322"/>
      <c r="H28" s="322"/>
      <c r="I28" s="175"/>
      <c r="J28" s="82"/>
      <c r="K28" s="175"/>
      <c r="L28" s="109"/>
      <c r="M28" s="158" t="s">
        <v>365</v>
      </c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3"/>
      <c r="AE28" s="153"/>
      <c r="AF28" s="153"/>
      <c r="AG28" s="153"/>
      <c r="AH28" s="244"/>
      <c r="AI28" s="191"/>
      <c r="AJ28" s="190"/>
      <c r="AK28" s="158"/>
      <c r="AL28" s="191"/>
      <c r="AM28" s="181"/>
      <c r="AN28" s="280"/>
      <c r="AO28" s="280"/>
      <c r="AP28" s="280"/>
      <c r="AQ28" s="280"/>
      <c r="AR28" s="280"/>
      <c r="AS28" s="280"/>
      <c r="AT28" s="280"/>
      <c r="AU28" s="280"/>
      <c r="AV28" s="280"/>
      <c r="AW28" s="280"/>
      <c r="AX28" s="280"/>
    </row>
    <row r="29" spans="1:53" customFormat="1" ht="15" customHeight="1">
      <c r="A29" s="1053"/>
      <c r="B29" s="322"/>
      <c r="C29" s="322"/>
      <c r="D29" s="322"/>
      <c r="E29" s="322"/>
      <c r="F29" s="320"/>
      <c r="G29" s="322"/>
      <c r="H29" s="322"/>
      <c r="I29" s="175"/>
      <c r="J29" s="82"/>
      <c r="K29" s="175"/>
      <c r="L29" s="109"/>
      <c r="M29" s="172" t="s">
        <v>19</v>
      </c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53"/>
      <c r="AE29" s="153"/>
      <c r="AF29" s="153"/>
      <c r="AG29" s="153"/>
      <c r="AH29" s="244"/>
      <c r="AI29" s="191"/>
      <c r="AJ29" s="190"/>
      <c r="AK29" s="158"/>
      <c r="AL29" s="191"/>
      <c r="AM29" s="181"/>
      <c r="AN29" s="280"/>
      <c r="AO29" s="280"/>
      <c r="AP29" s="280"/>
      <c r="AQ29" s="280"/>
      <c r="AR29" s="280"/>
      <c r="AS29" s="280"/>
      <c r="AT29" s="280"/>
      <c r="AU29" s="280"/>
      <c r="AV29" s="280"/>
      <c r="AW29" s="280"/>
      <c r="AX29" s="280"/>
    </row>
    <row r="30" spans="1:53" customFormat="1" ht="15" customHeight="1">
      <c r="F30" s="174"/>
      <c r="G30" s="175"/>
      <c r="H30" s="175"/>
      <c r="I30" s="209"/>
      <c r="J30" s="82"/>
      <c r="L30" s="109"/>
      <c r="M30" s="201" t="s">
        <v>291</v>
      </c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153"/>
      <c r="AE30" s="153"/>
      <c r="AF30" s="153"/>
      <c r="AG30" s="153"/>
      <c r="AH30" s="244"/>
      <c r="AI30" s="191"/>
      <c r="AJ30" s="190"/>
      <c r="AK30" s="158"/>
      <c r="AL30" s="191"/>
      <c r="AM30" s="181"/>
      <c r="AN30" s="280"/>
      <c r="AO30" s="280"/>
      <c r="AP30" s="280"/>
      <c r="AQ30" s="280"/>
      <c r="AR30" s="280"/>
      <c r="AS30" s="280"/>
      <c r="AT30" s="280"/>
      <c r="AU30" s="280"/>
      <c r="AV30" s="280"/>
      <c r="AW30" s="280"/>
      <c r="AX30" s="280"/>
    </row>
    <row r="31" spans="1:53" ht="3" customHeight="1"/>
    <row r="32" spans="1:53" ht="14.25" customHeight="1">
      <c r="L32" s="580">
        <v>1</v>
      </c>
      <c r="M32" s="207" t="s">
        <v>701</v>
      </c>
      <c r="N32" s="207"/>
      <c r="O32" s="207"/>
      <c r="P32" s="207"/>
      <c r="Q32" s="207"/>
      <c r="R32" s="207"/>
      <c r="S32" s="207"/>
      <c r="T32" s="207"/>
      <c r="U32" s="207"/>
      <c r="V32" s="207"/>
      <c r="W32" s="207"/>
      <c r="X32" s="207"/>
      <c r="Y32" s="207"/>
      <c r="Z32" s="207"/>
      <c r="AA32" s="207"/>
      <c r="AB32" s="207"/>
      <c r="AC32" s="207"/>
      <c r="AD32" s="204"/>
      <c r="AE32" s="204"/>
      <c r="AF32" s="204"/>
      <c r="AG32" s="204"/>
      <c r="AH32" s="204"/>
      <c r="AI32" s="204"/>
      <c r="AJ32" s="204"/>
      <c r="AK32" s="204"/>
      <c r="AL32" s="204"/>
      <c r="AM32" s="204"/>
      <c r="AN32" s="293"/>
      <c r="AO32" s="293"/>
      <c r="AP32" s="293"/>
      <c r="AQ32" s="293"/>
      <c r="AR32" s="293"/>
      <c r="AS32" s="293"/>
      <c r="AT32" s="293"/>
      <c r="AU32" s="293"/>
      <c r="AV32" s="293"/>
      <c r="AW32" s="293"/>
      <c r="AX32" s="293"/>
      <c r="AY32" s="204"/>
      <c r="AZ32" s="204"/>
      <c r="BA32" s="204"/>
    </row>
    <row r="33" spans="12:53" s="34" customFormat="1" ht="14.25" customHeight="1">
      <c r="L33" s="206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207"/>
      <c r="AD33" s="205"/>
      <c r="AE33" s="205"/>
      <c r="AF33" s="205"/>
      <c r="AG33" s="205"/>
      <c r="AH33" s="205"/>
      <c r="AI33" s="205"/>
      <c r="AJ33" s="205"/>
      <c r="AK33" s="205"/>
      <c r="AL33" s="205"/>
      <c r="AM33" s="205"/>
      <c r="AN33" s="294"/>
      <c r="AO33" s="294"/>
      <c r="AP33" s="294"/>
      <c r="AQ33" s="294"/>
      <c r="AR33" s="294"/>
      <c r="AS33" s="294"/>
      <c r="AT33" s="294"/>
      <c r="AU33" s="294"/>
      <c r="AV33" s="294"/>
      <c r="AW33" s="294"/>
      <c r="AX33" s="294"/>
      <c r="AY33" s="205"/>
      <c r="AZ33" s="205"/>
      <c r="BA33" s="205"/>
    </row>
  </sheetData>
  <sheetProtection password="FA9C" sheet="1" objects="1" scenarios="1" formatColumns="0" formatRows="0"/>
  <dataConsolidate leftLabels="1"/>
  <mergeCells count="55">
    <mergeCell ref="AD13:AK13"/>
    <mergeCell ref="L15:L17"/>
    <mergeCell ref="M15:M17"/>
    <mergeCell ref="N15:Q17"/>
    <mergeCell ref="R15:U17"/>
    <mergeCell ref="V15:Y17"/>
    <mergeCell ref="Z15:AC17"/>
    <mergeCell ref="AK15:AK17"/>
    <mergeCell ref="AI17:AJ17"/>
    <mergeCell ref="AF16:AG16"/>
    <mergeCell ref="AH16:AJ16"/>
    <mergeCell ref="AD15:AJ15"/>
    <mergeCell ref="AD16:AE16"/>
    <mergeCell ref="L11:M11"/>
    <mergeCell ref="S11:X11"/>
    <mergeCell ref="L12:M12"/>
    <mergeCell ref="S12:X12"/>
    <mergeCell ref="S13:X13"/>
    <mergeCell ref="C21:C27"/>
    <mergeCell ref="D22:D26"/>
    <mergeCell ref="A19:A29"/>
    <mergeCell ref="B20:B28"/>
    <mergeCell ref="O22:O25"/>
    <mergeCell ref="N21:AL21"/>
    <mergeCell ref="N20:AL20"/>
    <mergeCell ref="N19:AL19"/>
    <mergeCell ref="I22:I26"/>
    <mergeCell ref="Z22:Z23"/>
    <mergeCell ref="J22:J26"/>
    <mergeCell ref="L22:L26"/>
    <mergeCell ref="M22:M26"/>
    <mergeCell ref="N22:N26"/>
    <mergeCell ref="K22:K26"/>
    <mergeCell ref="V22:V24"/>
    <mergeCell ref="AM22:AM27"/>
    <mergeCell ref="L14:AL14"/>
    <mergeCell ref="N18:Q18"/>
    <mergeCell ref="R18:U18"/>
    <mergeCell ref="V18:Y18"/>
    <mergeCell ref="AL15:AL17"/>
    <mergeCell ref="AM14:AM17"/>
    <mergeCell ref="W22:W23"/>
    <mergeCell ref="X22:X23"/>
    <mergeCell ref="Y22:Y23"/>
    <mergeCell ref="P22:P25"/>
    <mergeCell ref="Q22:Q25"/>
    <mergeCell ref="R22:R25"/>
    <mergeCell ref="S22:S24"/>
    <mergeCell ref="T22:T24"/>
    <mergeCell ref="U22:U24"/>
    <mergeCell ref="L5:U5"/>
    <mergeCell ref="N7:U7"/>
    <mergeCell ref="N8:U8"/>
    <mergeCell ref="N9:U9"/>
    <mergeCell ref="N10:U10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M22:M26 V7:W10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AI28:AI30 AI22 N22 R22 Z22 V22 AK22"/>
    <dataValidation allowBlank="1" promptTitle="checkPeriodRange" sqref="AG23:AL23"/>
    <dataValidation type="decimal" allowBlank="1" showErrorMessage="1" errorTitle="Ошибка" error="Допускается ввод только действительных чисел!" sqref="AD22:AG22 Q22:Q25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J22 AH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0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293" hidden="1" customWidth="1"/>
    <col min="2" max="4" width="3.7109375" style="276" hidden="1" customWidth="1"/>
    <col min="5" max="5" width="3.7109375" style="84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76"/>
    <col min="12" max="12" width="11.140625" style="276" customWidth="1"/>
    <col min="13" max="20" width="10.5703125" style="276"/>
    <col min="21" max="16384" width="10.5703125" style="34"/>
  </cols>
  <sheetData>
    <row r="1" spans="1:20" ht="3" customHeight="1">
      <c r="A1" s="293" t="s">
        <v>194</v>
      </c>
    </row>
    <row r="2" spans="1:20" ht="22.5">
      <c r="F2" s="981" t="s">
        <v>460</v>
      </c>
      <c r="G2" s="982"/>
      <c r="H2" s="983"/>
      <c r="I2" s="550"/>
    </row>
    <row r="3" spans="1:20" ht="3" customHeight="1"/>
    <row r="4" spans="1:20" s="237" customFormat="1" ht="11.25">
      <c r="A4" s="292"/>
      <c r="B4" s="292"/>
      <c r="C4" s="292"/>
      <c r="D4" s="292"/>
      <c r="F4" s="938" t="s">
        <v>430</v>
      </c>
      <c r="G4" s="938"/>
      <c r="H4" s="938"/>
      <c r="I4" s="984" t="s">
        <v>431</v>
      </c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</row>
    <row r="5" spans="1:20" s="237" customFormat="1" ht="11.25" customHeight="1">
      <c r="A5" s="292"/>
      <c r="B5" s="292"/>
      <c r="C5" s="292"/>
      <c r="D5" s="292"/>
      <c r="F5" s="416" t="s">
        <v>82</v>
      </c>
      <c r="G5" s="433" t="s">
        <v>433</v>
      </c>
      <c r="H5" s="415" t="s">
        <v>424</v>
      </c>
      <c r="I5" s="984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</row>
    <row r="6" spans="1:20" s="237" customFormat="1" ht="12" customHeight="1">
      <c r="A6" s="292"/>
      <c r="B6" s="292"/>
      <c r="C6" s="292"/>
      <c r="D6" s="292"/>
      <c r="F6" s="417" t="s">
        <v>83</v>
      </c>
      <c r="G6" s="419">
        <v>2</v>
      </c>
      <c r="H6" s="420">
        <v>3</v>
      </c>
      <c r="I6" s="418">
        <v>4</v>
      </c>
      <c r="J6" s="292">
        <v>4</v>
      </c>
      <c r="K6" s="292"/>
      <c r="L6" s="292"/>
      <c r="M6" s="292"/>
      <c r="N6" s="292"/>
      <c r="O6" s="292"/>
      <c r="P6" s="292"/>
      <c r="Q6" s="292"/>
      <c r="R6" s="292"/>
      <c r="S6" s="292"/>
      <c r="T6" s="292"/>
    </row>
    <row r="7" spans="1:20" s="237" customFormat="1" ht="18.75">
      <c r="A7" s="292"/>
      <c r="B7" s="292"/>
      <c r="C7" s="292"/>
      <c r="D7" s="292"/>
      <c r="F7" s="430">
        <v>1</v>
      </c>
      <c r="G7" s="512" t="s">
        <v>461</v>
      </c>
      <c r="H7" s="865" t="str">
        <f>IF(dateCh="","",dateCh)</f>
        <v>04.05.2022</v>
      </c>
      <c r="I7" s="265" t="s">
        <v>462</v>
      </c>
      <c r="J7" s="429"/>
      <c r="K7" s="292"/>
      <c r="L7" s="292"/>
      <c r="M7" s="292"/>
      <c r="N7" s="292"/>
      <c r="O7" s="292"/>
      <c r="P7" s="292"/>
      <c r="Q7" s="292"/>
      <c r="R7" s="292"/>
      <c r="S7" s="292"/>
      <c r="T7" s="292"/>
    </row>
    <row r="8" spans="1:20" s="237" customFormat="1" ht="45">
      <c r="A8" s="985">
        <v>1</v>
      </c>
      <c r="B8" s="292"/>
      <c r="C8" s="292"/>
      <c r="D8" s="292"/>
      <c r="F8" s="430" t="str">
        <f>"2." &amp;mergeValue(A8)</f>
        <v>2.1</v>
      </c>
      <c r="G8" s="512" t="s">
        <v>463</v>
      </c>
      <c r="H8" s="414"/>
      <c r="I8" s="265" t="s">
        <v>551</v>
      </c>
      <c r="J8" s="429"/>
      <c r="K8" s="292"/>
      <c r="L8" s="292"/>
      <c r="M8" s="292"/>
      <c r="N8" s="292"/>
      <c r="O8" s="292"/>
      <c r="P8" s="292"/>
      <c r="Q8" s="292"/>
      <c r="R8" s="292"/>
      <c r="S8" s="292"/>
      <c r="T8" s="292"/>
    </row>
    <row r="9" spans="1:20" s="237" customFormat="1" ht="22.5">
      <c r="A9" s="985"/>
      <c r="B9" s="292"/>
      <c r="C9" s="292"/>
      <c r="D9" s="292"/>
      <c r="F9" s="430" t="str">
        <f>"3." &amp;mergeValue(A9)</f>
        <v>3.1</v>
      </c>
      <c r="G9" s="512" t="s">
        <v>464</v>
      </c>
      <c r="H9" s="414"/>
      <c r="I9" s="265" t="s">
        <v>549</v>
      </c>
      <c r="J9" s="429"/>
      <c r="K9" s="292"/>
      <c r="L9" s="292"/>
      <c r="M9" s="292"/>
      <c r="N9" s="292"/>
      <c r="O9" s="292"/>
      <c r="P9" s="292"/>
      <c r="Q9" s="292"/>
      <c r="R9" s="292"/>
      <c r="S9" s="292"/>
      <c r="T9" s="292"/>
    </row>
    <row r="10" spans="1:20" s="237" customFormat="1" ht="22.5">
      <c r="A10" s="985"/>
      <c r="B10" s="292"/>
      <c r="C10" s="292"/>
      <c r="D10" s="292"/>
      <c r="F10" s="430" t="str">
        <f>"4."&amp;mergeValue(A10)</f>
        <v>4.1</v>
      </c>
      <c r="G10" s="512" t="s">
        <v>465</v>
      </c>
      <c r="H10" s="415" t="s">
        <v>434</v>
      </c>
      <c r="I10" s="265"/>
      <c r="J10" s="429"/>
      <c r="K10" s="292"/>
      <c r="L10" s="292"/>
      <c r="M10" s="292"/>
      <c r="N10" s="292"/>
      <c r="O10" s="292"/>
      <c r="P10" s="292"/>
      <c r="Q10" s="292"/>
      <c r="R10" s="292"/>
      <c r="S10" s="292"/>
      <c r="T10" s="292"/>
    </row>
    <row r="11" spans="1:20" s="237" customFormat="1" ht="18.75">
      <c r="A11" s="985"/>
      <c r="B11" s="985">
        <v>1</v>
      </c>
      <c r="C11" s="440"/>
      <c r="D11" s="440"/>
      <c r="F11" s="430" t="str">
        <f>"4."&amp;mergeValue(A11) &amp;"."&amp;mergeValue(B11)</f>
        <v>4.1.1</v>
      </c>
      <c r="G11" s="421" t="s">
        <v>553</v>
      </c>
      <c r="H11" s="414" t="str">
        <f>IF(region_name="","",region_name)</f>
        <v>Республика Татарстан</v>
      </c>
      <c r="I11" s="265" t="s">
        <v>468</v>
      </c>
      <c r="J11" s="429"/>
      <c r="K11" s="292"/>
      <c r="L11" s="292"/>
      <c r="M11" s="292"/>
      <c r="N11" s="292"/>
      <c r="O11" s="292"/>
      <c r="P11" s="292"/>
      <c r="Q11" s="292"/>
      <c r="R11" s="292"/>
      <c r="S11" s="292"/>
      <c r="T11" s="292"/>
    </row>
    <row r="12" spans="1:20" s="237" customFormat="1" ht="22.5">
      <c r="A12" s="985"/>
      <c r="B12" s="985"/>
      <c r="C12" s="985">
        <v>1</v>
      </c>
      <c r="D12" s="440"/>
      <c r="F12" s="430" t="str">
        <f>"4."&amp;mergeValue(A12) &amp;"."&amp;mergeValue(B12)&amp;"."&amp;mergeValue(C12)</f>
        <v>4.1.1.1</v>
      </c>
      <c r="G12" s="437" t="s">
        <v>466</v>
      </c>
      <c r="H12" s="414"/>
      <c r="I12" s="265" t="s">
        <v>469</v>
      </c>
      <c r="J12" s="429"/>
      <c r="K12" s="292"/>
      <c r="L12" s="292"/>
      <c r="M12" s="292"/>
      <c r="N12" s="292"/>
      <c r="O12" s="292"/>
      <c r="P12" s="292"/>
      <c r="Q12" s="292"/>
      <c r="R12" s="292"/>
      <c r="S12" s="292"/>
      <c r="T12" s="292"/>
    </row>
    <row r="13" spans="1:20" s="237" customFormat="1" ht="39" customHeight="1">
      <c r="A13" s="985"/>
      <c r="B13" s="985"/>
      <c r="C13" s="985"/>
      <c r="D13" s="440">
        <v>1</v>
      </c>
      <c r="F13" s="430" t="str">
        <f>"4."&amp;mergeValue(A13) &amp;"."&amp;mergeValue(B13)&amp;"."&amp;mergeValue(C13)&amp;"."&amp;mergeValue(D13)</f>
        <v>4.1.1.1.1</v>
      </c>
      <c r="G13" s="515" t="s">
        <v>467</v>
      </c>
      <c r="H13" s="414"/>
      <c r="I13" s="1016" t="s">
        <v>552</v>
      </c>
      <c r="J13" s="429"/>
      <c r="K13" s="292"/>
      <c r="L13" s="292"/>
      <c r="M13" s="292"/>
      <c r="N13" s="292"/>
      <c r="O13" s="292"/>
      <c r="P13" s="292"/>
      <c r="Q13" s="292"/>
      <c r="R13" s="292"/>
      <c r="S13" s="292"/>
      <c r="T13" s="292"/>
    </row>
    <row r="14" spans="1:20" s="237" customFormat="1" ht="18.75">
      <c r="A14" s="985"/>
      <c r="B14" s="985"/>
      <c r="C14" s="985"/>
      <c r="D14" s="440"/>
      <c r="F14" s="434"/>
      <c r="G14" s="159" t="s">
        <v>4</v>
      </c>
      <c r="H14" s="439"/>
      <c r="I14" s="1016"/>
      <c r="J14" s="429"/>
      <c r="K14" s="292"/>
      <c r="L14" s="292"/>
      <c r="M14" s="292"/>
      <c r="N14" s="292"/>
      <c r="O14" s="292"/>
      <c r="P14" s="292"/>
      <c r="Q14" s="292"/>
      <c r="R14" s="292"/>
      <c r="S14" s="292"/>
      <c r="T14" s="292"/>
    </row>
    <row r="15" spans="1:20" s="237" customFormat="1" ht="18.75">
      <c r="A15" s="985"/>
      <c r="B15" s="985"/>
      <c r="C15" s="440"/>
      <c r="D15" s="440"/>
      <c r="F15" s="434"/>
      <c r="G15" s="158" t="s">
        <v>407</v>
      </c>
      <c r="H15" s="435"/>
      <c r="I15" s="436"/>
      <c r="J15" s="429"/>
      <c r="K15" s="292"/>
      <c r="L15" s="292"/>
      <c r="M15" s="292"/>
      <c r="N15" s="292"/>
      <c r="O15" s="292"/>
      <c r="P15" s="292"/>
      <c r="Q15" s="292"/>
      <c r="R15" s="292"/>
      <c r="S15" s="292"/>
      <c r="T15" s="292"/>
    </row>
    <row r="16" spans="1:20" s="237" customFormat="1" ht="18.75">
      <c r="A16" s="985"/>
      <c r="B16" s="292"/>
      <c r="C16" s="292"/>
      <c r="D16" s="292"/>
      <c r="F16" s="434"/>
      <c r="G16" s="172" t="s">
        <v>473</v>
      </c>
      <c r="H16" s="435"/>
      <c r="I16" s="436"/>
      <c r="J16" s="429"/>
      <c r="K16" s="292"/>
      <c r="L16" s="292"/>
      <c r="M16" s="292"/>
      <c r="N16" s="292"/>
      <c r="O16" s="292"/>
      <c r="P16" s="292"/>
      <c r="Q16" s="292"/>
      <c r="R16" s="292"/>
      <c r="S16" s="292"/>
      <c r="T16" s="292"/>
    </row>
    <row r="17" spans="1:20" s="237" customFormat="1" ht="18.75">
      <c r="A17" s="292"/>
      <c r="B17" s="292"/>
      <c r="C17" s="292"/>
      <c r="D17" s="292"/>
      <c r="F17" s="434"/>
      <c r="G17" s="201" t="s">
        <v>472</v>
      </c>
      <c r="H17" s="435"/>
      <c r="I17" s="436"/>
      <c r="J17" s="429"/>
      <c r="K17" s="292"/>
      <c r="L17" s="292"/>
      <c r="M17" s="292"/>
      <c r="N17" s="292"/>
      <c r="O17" s="292"/>
      <c r="P17" s="292"/>
      <c r="Q17" s="292"/>
      <c r="R17" s="292"/>
      <c r="S17" s="292"/>
      <c r="T17" s="292"/>
    </row>
    <row r="18" spans="1:20" s="423" customFormat="1" ht="3" customHeight="1">
      <c r="A18" s="425"/>
      <c r="B18" s="425"/>
      <c r="C18" s="425"/>
      <c r="D18" s="425"/>
      <c r="F18" s="422"/>
      <c r="G18" s="513"/>
      <c r="H18" s="514"/>
      <c r="I18" s="315"/>
      <c r="J18" s="425"/>
      <c r="K18" s="425"/>
      <c r="L18" s="425"/>
      <c r="M18" s="425"/>
      <c r="N18" s="425"/>
      <c r="O18" s="425"/>
      <c r="P18" s="425"/>
      <c r="Q18" s="425"/>
      <c r="R18" s="425"/>
      <c r="S18" s="425"/>
      <c r="T18" s="425"/>
    </row>
    <row r="19" spans="1:20" s="423" customFormat="1" ht="15" customHeight="1">
      <c r="A19" s="425"/>
      <c r="B19" s="425"/>
      <c r="C19" s="425"/>
      <c r="D19" s="425"/>
      <c r="F19" s="422"/>
      <c r="G19" s="980" t="s">
        <v>554</v>
      </c>
      <c r="H19" s="980"/>
      <c r="I19" s="315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0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10.5703125" style="34" hidden="1" customWidth="1"/>
    <col min="7" max="7" width="9.140625" style="93" hidden="1" customWidth="1"/>
    <col min="8" max="8" width="2" style="93" hidden="1" customWidth="1"/>
    <col min="9" max="9" width="3.7109375" style="93" hidden="1" customWidth="1"/>
    <col min="10" max="10" width="3.7109375" style="84" hidden="1" customWidth="1"/>
    <col min="11" max="11" width="3.7109375" style="84" customWidth="1"/>
    <col min="12" max="12" width="12.7109375" style="34" customWidth="1"/>
    <col min="13" max="13" width="47.42578125" style="34" customWidth="1"/>
    <col min="14" max="14" width="3.7109375" style="34" customWidth="1"/>
    <col min="15" max="15" width="4.140625" style="34" customWidth="1"/>
    <col min="16" max="16" width="18.140625" style="34" customWidth="1"/>
    <col min="17" max="19" width="3.7109375" style="34" customWidth="1"/>
    <col min="20" max="20" width="12.85546875" style="34" customWidth="1"/>
    <col min="21" max="23" width="3.7109375" style="34" customWidth="1"/>
    <col min="24" max="24" width="12.85546875" style="34" customWidth="1"/>
    <col min="25" max="27" width="3.7109375" style="34" customWidth="1"/>
    <col min="28" max="28" width="12.85546875" style="34" customWidth="1"/>
    <col min="29" max="32" width="21.42578125" style="34" customWidth="1"/>
    <col min="33" max="33" width="11.7109375" style="34" customWidth="1"/>
    <col min="34" max="34" width="3.7109375" style="34" customWidth="1"/>
    <col min="35" max="35" width="11.7109375" style="34" customWidth="1"/>
    <col min="36" max="36" width="8.5703125" style="34" hidden="1" customWidth="1"/>
    <col min="37" max="37" width="4.5703125" style="34" customWidth="1"/>
    <col min="38" max="38" width="115.7109375" style="34" customWidth="1"/>
    <col min="39" max="40" width="10.5703125" style="276"/>
    <col min="41" max="41" width="13.42578125" style="276" customWidth="1"/>
    <col min="42" max="49" width="10.5703125" style="276"/>
    <col min="50" max="16384" width="10.5703125" style="34"/>
  </cols>
  <sheetData>
    <row r="1" spans="7:49" hidden="1"/>
    <row r="2" spans="7:49" hidden="1"/>
    <row r="3" spans="7:49" hidden="1"/>
    <row r="4" spans="7:49" ht="3" customHeight="1">
      <c r="J4" s="83"/>
      <c r="K4" s="83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98"/>
      <c r="AD4" s="98"/>
      <c r="AE4" s="98"/>
      <c r="AF4" s="98"/>
      <c r="AG4" s="98"/>
      <c r="AH4" s="98"/>
      <c r="AI4" s="98"/>
      <c r="AJ4" s="35"/>
    </row>
    <row r="5" spans="7:49" ht="26.1" customHeight="1">
      <c r="J5" s="83"/>
      <c r="K5" s="83"/>
      <c r="L5" s="986" t="s">
        <v>630</v>
      </c>
      <c r="M5" s="986"/>
      <c r="N5" s="986"/>
      <c r="O5" s="986"/>
      <c r="P5" s="986"/>
      <c r="Q5" s="986"/>
      <c r="R5" s="986"/>
      <c r="S5" s="986"/>
      <c r="T5" s="986"/>
      <c r="U5" s="986"/>
      <c r="V5" s="431"/>
      <c r="W5" s="431"/>
      <c r="X5" s="431"/>
      <c r="Y5" s="431"/>
      <c r="Z5" s="431"/>
      <c r="AA5" s="431"/>
      <c r="AB5" s="431"/>
      <c r="AC5" s="431"/>
      <c r="AD5" s="431"/>
      <c r="AE5" s="431"/>
      <c r="AF5" s="431"/>
      <c r="AG5" s="431"/>
      <c r="AH5" s="431"/>
      <c r="AI5" s="431"/>
      <c r="AJ5" s="262"/>
      <c r="AK5" s="98"/>
    </row>
    <row r="6" spans="7:49" ht="3" customHeight="1">
      <c r="J6" s="83"/>
      <c r="K6" s="83"/>
      <c r="L6" s="35"/>
      <c r="M6" s="35"/>
      <c r="N6" s="35"/>
      <c r="O6" s="35"/>
      <c r="P6" s="35"/>
      <c r="Q6" s="35"/>
      <c r="R6" s="81"/>
      <c r="S6" s="81"/>
      <c r="T6" s="81"/>
      <c r="U6" s="81"/>
      <c r="V6" s="81"/>
      <c r="W6" s="81"/>
      <c r="X6" s="35"/>
    </row>
    <row r="7" spans="7:49" s="820" customFormat="1" ht="6" hidden="1">
      <c r="G7" s="842"/>
      <c r="H7" s="842"/>
      <c r="L7" s="819"/>
      <c r="M7" s="730"/>
      <c r="N7" s="1040"/>
      <c r="O7" s="1040"/>
      <c r="P7" s="1040"/>
      <c r="Q7" s="1040"/>
      <c r="R7" s="1040"/>
      <c r="S7" s="1040"/>
      <c r="T7" s="1040"/>
      <c r="U7" s="816"/>
      <c r="V7" s="816"/>
      <c r="W7" s="816"/>
      <c r="X7" s="817"/>
      <c r="Y7" s="817"/>
      <c r="Z7" s="817"/>
      <c r="AA7" s="817"/>
      <c r="AB7" s="817"/>
      <c r="AC7" s="817"/>
      <c r="AD7" s="817"/>
      <c r="AE7" s="817"/>
      <c r="AF7" s="817"/>
      <c r="AG7" s="817"/>
      <c r="AH7" s="817"/>
    </row>
    <row r="8" spans="7:49" s="423" customFormat="1" ht="18.75">
      <c r="G8" s="424"/>
      <c r="H8" s="424"/>
      <c r="L8" s="422"/>
      <c r="M8" s="813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1010" t="str">
        <f>IF(datePr_ch="",IF(datePr="","",datePr),datePr_ch)</f>
        <v>29.04.2022</v>
      </c>
      <c r="O8" s="1010"/>
      <c r="P8" s="1010"/>
      <c r="Q8" s="1010"/>
      <c r="R8" s="1010"/>
      <c r="S8" s="1010"/>
      <c r="T8" s="1010"/>
      <c r="U8" s="877"/>
      <c r="V8" s="315"/>
      <c r="W8" s="315"/>
      <c r="X8" s="425"/>
      <c r="Y8" s="425"/>
      <c r="Z8" s="425"/>
      <c r="AA8" s="425"/>
      <c r="AB8" s="425"/>
      <c r="AC8" s="425"/>
      <c r="AD8" s="425"/>
      <c r="AE8" s="425"/>
      <c r="AF8" s="425"/>
      <c r="AG8" s="425"/>
      <c r="AH8" s="425"/>
    </row>
    <row r="9" spans="7:49" s="423" customFormat="1" ht="18.75">
      <c r="G9" s="424"/>
      <c r="H9" s="424"/>
      <c r="L9" s="422"/>
      <c r="M9" s="813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1010" t="str">
        <f>IF(numberPr_ch="",IF(numberPr="","",numberPr),numberPr_ch)</f>
        <v>53-22/2082</v>
      </c>
      <c r="O9" s="1010"/>
      <c r="P9" s="1010"/>
      <c r="Q9" s="1010"/>
      <c r="R9" s="1010"/>
      <c r="S9" s="1010"/>
      <c r="T9" s="1010"/>
      <c r="U9" s="877"/>
      <c r="V9" s="315"/>
      <c r="W9" s="315"/>
      <c r="X9" s="425"/>
      <c r="Y9" s="425"/>
      <c r="Z9" s="425"/>
      <c r="AA9" s="425"/>
      <c r="AB9" s="425"/>
      <c r="AC9" s="425"/>
      <c r="AD9" s="425"/>
      <c r="AE9" s="425"/>
      <c r="AF9" s="425"/>
      <c r="AG9" s="425"/>
      <c r="AH9" s="425"/>
    </row>
    <row r="10" spans="7:49" s="820" customFormat="1" ht="6" hidden="1">
      <c r="G10" s="842"/>
      <c r="H10" s="842"/>
      <c r="L10" s="819"/>
      <c r="M10" s="727"/>
      <c r="N10" s="1067"/>
      <c r="O10" s="1067"/>
      <c r="P10" s="1067"/>
      <c r="Q10" s="1067"/>
      <c r="R10" s="1067"/>
      <c r="S10" s="1067"/>
      <c r="T10" s="1067"/>
      <c r="U10" s="816"/>
      <c r="V10" s="816"/>
      <c r="W10" s="816"/>
      <c r="X10" s="817"/>
      <c r="Y10" s="817"/>
      <c r="Z10" s="817"/>
      <c r="AA10" s="817"/>
      <c r="AB10" s="817"/>
      <c r="AC10" s="817"/>
      <c r="AD10" s="817"/>
      <c r="AE10" s="817"/>
      <c r="AF10" s="817"/>
      <c r="AG10" s="817"/>
      <c r="AH10" s="817"/>
    </row>
    <row r="11" spans="7:49" s="237" customFormat="1" ht="11.25" hidden="1">
      <c r="G11" s="236"/>
      <c r="H11" s="236"/>
      <c r="L11" s="1031"/>
      <c r="M11" s="1031"/>
      <c r="N11" s="202"/>
      <c r="O11" s="202"/>
      <c r="P11" s="202"/>
      <c r="Q11" s="202"/>
      <c r="R11" s="1062"/>
      <c r="S11" s="1062"/>
      <c r="T11" s="1062"/>
      <c r="U11" s="1062"/>
      <c r="V11" s="1062"/>
      <c r="W11" s="1062"/>
      <c r="X11" s="117"/>
      <c r="AC11" s="292" t="s">
        <v>394</v>
      </c>
      <c r="AD11" s="292" t="s">
        <v>395</v>
      </c>
      <c r="AE11" s="292" t="s">
        <v>394</v>
      </c>
      <c r="AF11" s="292" t="s">
        <v>395</v>
      </c>
      <c r="AM11" s="292"/>
      <c r="AN11" s="292"/>
      <c r="AO11" s="292"/>
      <c r="AP11" s="292"/>
      <c r="AQ11" s="292"/>
      <c r="AR11" s="292"/>
      <c r="AS11" s="292"/>
      <c r="AT11" s="292"/>
      <c r="AU11" s="292"/>
      <c r="AV11" s="292"/>
      <c r="AW11" s="292"/>
    </row>
    <row r="12" spans="7:49" s="237" customFormat="1" ht="11.25" hidden="1">
      <c r="G12" s="236"/>
      <c r="H12" s="236"/>
      <c r="L12" s="1031"/>
      <c r="M12" s="1031"/>
      <c r="N12" s="202"/>
      <c r="O12" s="202"/>
      <c r="P12" s="202"/>
      <c r="Q12" s="202"/>
      <c r="R12" s="1062"/>
      <c r="S12" s="1062"/>
      <c r="T12" s="1062"/>
      <c r="U12" s="1062"/>
      <c r="V12" s="1062"/>
      <c r="W12" s="1062"/>
      <c r="X12" s="117"/>
      <c r="AJ12" s="288" t="s">
        <v>357</v>
      </c>
      <c r="AM12" s="292"/>
      <c r="AN12" s="292"/>
      <c r="AO12" s="292"/>
      <c r="AP12" s="292"/>
      <c r="AQ12" s="292"/>
      <c r="AR12" s="292"/>
      <c r="AS12" s="292"/>
      <c r="AT12" s="292"/>
      <c r="AU12" s="292"/>
      <c r="AV12" s="292"/>
      <c r="AW12" s="292"/>
    </row>
    <row r="13" spans="7:49">
      <c r="J13" s="83"/>
      <c r="K13" s="83"/>
      <c r="L13" s="35"/>
      <c r="M13" s="35"/>
      <c r="N13" s="35"/>
      <c r="O13" s="35"/>
      <c r="P13" s="35"/>
      <c r="Q13" s="35"/>
      <c r="R13" s="1063"/>
      <c r="S13" s="1063"/>
      <c r="T13" s="1063"/>
      <c r="U13" s="1063"/>
      <c r="V13" s="1063"/>
      <c r="W13" s="1063"/>
      <c r="X13" s="386"/>
      <c r="AC13" s="1063"/>
      <c r="AD13" s="1063"/>
      <c r="AE13" s="1063"/>
      <c r="AF13" s="1063"/>
      <c r="AG13" s="1063"/>
      <c r="AH13" s="1063"/>
      <c r="AI13" s="1063"/>
      <c r="AJ13" s="1063"/>
    </row>
    <row r="14" spans="7:49" ht="14.25" customHeight="1">
      <c r="J14" s="83"/>
      <c r="K14" s="83"/>
      <c r="L14" s="987" t="s">
        <v>430</v>
      </c>
      <c r="M14" s="987"/>
      <c r="N14" s="987"/>
      <c r="O14" s="987"/>
      <c r="P14" s="987"/>
      <c r="Q14" s="987"/>
      <c r="R14" s="987"/>
      <c r="S14" s="987"/>
      <c r="T14" s="987"/>
      <c r="U14" s="987"/>
      <c r="V14" s="987"/>
      <c r="W14" s="987"/>
      <c r="X14" s="987"/>
      <c r="Y14" s="987"/>
      <c r="Z14" s="987"/>
      <c r="AA14" s="987"/>
      <c r="AB14" s="987"/>
      <c r="AC14" s="987"/>
      <c r="AD14" s="987"/>
      <c r="AE14" s="987"/>
      <c r="AF14" s="987"/>
      <c r="AG14" s="987"/>
      <c r="AH14" s="987"/>
      <c r="AI14" s="987"/>
      <c r="AJ14" s="987"/>
      <c r="AK14" s="987"/>
      <c r="AL14" s="938" t="s">
        <v>431</v>
      </c>
    </row>
    <row r="15" spans="7:49" ht="14.25" customHeight="1">
      <c r="J15" s="83"/>
      <c r="K15" s="83"/>
      <c r="L15" s="987" t="s">
        <v>82</v>
      </c>
      <c r="M15" s="987" t="s">
        <v>452</v>
      </c>
      <c r="N15" s="987" t="s">
        <v>390</v>
      </c>
      <c r="O15" s="987"/>
      <c r="P15" s="987"/>
      <c r="Q15" s="1064" t="s">
        <v>367</v>
      </c>
      <c r="R15" s="1064"/>
      <c r="S15" s="1064"/>
      <c r="T15" s="1064"/>
      <c r="U15" s="1064" t="s">
        <v>391</v>
      </c>
      <c r="V15" s="1064"/>
      <c r="W15" s="1064"/>
      <c r="X15" s="1064"/>
      <c r="Y15" s="1064" t="s">
        <v>370</v>
      </c>
      <c r="Z15" s="1064"/>
      <c r="AA15" s="1064"/>
      <c r="AB15" s="1064"/>
      <c r="AC15" s="1064" t="s">
        <v>439</v>
      </c>
      <c r="AD15" s="1064"/>
      <c r="AE15" s="1064"/>
      <c r="AF15" s="1064"/>
      <c r="AG15" s="1064"/>
      <c r="AH15" s="1064"/>
      <c r="AI15" s="1064"/>
      <c r="AJ15" s="987" t="s">
        <v>319</v>
      </c>
      <c r="AK15" s="1032" t="s">
        <v>258</v>
      </c>
      <c r="AL15" s="938"/>
    </row>
    <row r="16" spans="7:49" ht="27.95" customHeight="1">
      <c r="J16" s="83"/>
      <c r="K16" s="83"/>
      <c r="L16" s="987"/>
      <c r="M16" s="987"/>
      <c r="N16" s="987"/>
      <c r="O16" s="987"/>
      <c r="P16" s="987"/>
      <c r="Q16" s="1064"/>
      <c r="R16" s="1064"/>
      <c r="S16" s="1064"/>
      <c r="T16" s="1064"/>
      <c r="U16" s="1064"/>
      <c r="V16" s="1064"/>
      <c r="W16" s="1064"/>
      <c r="X16" s="1064"/>
      <c r="Y16" s="1064"/>
      <c r="Z16" s="1064"/>
      <c r="AA16" s="1064"/>
      <c r="AB16" s="1064"/>
      <c r="AC16" s="1064" t="s">
        <v>392</v>
      </c>
      <c r="AD16" s="1064"/>
      <c r="AE16" s="938" t="s">
        <v>393</v>
      </c>
      <c r="AF16" s="938"/>
      <c r="AG16" s="1066" t="s">
        <v>441</v>
      </c>
      <c r="AH16" s="1066"/>
      <c r="AI16" s="1066"/>
      <c r="AJ16" s="987"/>
      <c r="AK16" s="1032"/>
      <c r="AL16" s="938"/>
    </row>
    <row r="17" spans="1:53" ht="14.25" customHeight="1">
      <c r="J17" s="83"/>
      <c r="K17" s="83"/>
      <c r="L17" s="987"/>
      <c r="M17" s="987"/>
      <c r="N17" s="987"/>
      <c r="O17" s="987"/>
      <c r="P17" s="987"/>
      <c r="Q17" s="1064"/>
      <c r="R17" s="1064"/>
      <c r="S17" s="1064"/>
      <c r="T17" s="1064"/>
      <c r="U17" s="1064"/>
      <c r="V17" s="1064"/>
      <c r="W17" s="1064"/>
      <c r="X17" s="1064"/>
      <c r="Y17" s="1064"/>
      <c r="Z17" s="1064"/>
      <c r="AA17" s="1064"/>
      <c r="AB17" s="1064"/>
      <c r="AC17" s="383" t="s">
        <v>323</v>
      </c>
      <c r="AD17" s="383" t="s">
        <v>322</v>
      </c>
      <c r="AE17" s="383" t="s">
        <v>323</v>
      </c>
      <c r="AF17" s="383" t="s">
        <v>322</v>
      </c>
      <c r="AG17" s="103" t="s">
        <v>368</v>
      </c>
      <c r="AH17" s="1065" t="s">
        <v>369</v>
      </c>
      <c r="AI17" s="1065"/>
      <c r="AJ17" s="987"/>
      <c r="AK17" s="1032"/>
      <c r="AL17" s="938"/>
    </row>
    <row r="18" spans="1:53" ht="12" customHeight="1">
      <c r="J18" s="83"/>
      <c r="K18" s="232">
        <v>1</v>
      </c>
      <c r="L18" s="537" t="s">
        <v>83</v>
      </c>
      <c r="M18" s="537" t="s">
        <v>49</v>
      </c>
      <c r="N18" s="1033">
        <f ca="1">OFFSET(N18,0,-1)+1</f>
        <v>3</v>
      </c>
      <c r="O18" s="1033"/>
      <c r="P18" s="1033"/>
      <c r="Q18" s="1033">
        <f ca="1">OFFSET(Q18,0,-3)+1</f>
        <v>4</v>
      </c>
      <c r="R18" s="1033"/>
      <c r="S18" s="1033"/>
      <c r="T18" s="1033"/>
      <c r="U18" s="1033">
        <f ca="1">OFFSET(U18,0,-4)+1</f>
        <v>5</v>
      </c>
      <c r="V18" s="1033"/>
      <c r="W18" s="1033"/>
      <c r="X18" s="1033"/>
      <c r="Y18" s="539"/>
      <c r="Z18" s="539"/>
      <c r="AA18" s="539">
        <f ca="1">OFFSET(U18,0,0)+1</f>
        <v>6</v>
      </c>
      <c r="AB18" s="540">
        <f ca="1">AA18</f>
        <v>6</v>
      </c>
      <c r="AC18" s="538">
        <f t="shared" ref="AC18:AJ18" ca="1" si="0">OFFSET(AC18,0,-1)+1</f>
        <v>7</v>
      </c>
      <c r="AD18" s="538">
        <f t="shared" ca="1" si="0"/>
        <v>8</v>
      </c>
      <c r="AE18" s="538">
        <f t="shared" ca="1" si="0"/>
        <v>9</v>
      </c>
      <c r="AF18" s="538">
        <f t="shared" ca="1" si="0"/>
        <v>10</v>
      </c>
      <c r="AG18" s="538">
        <f t="shared" ca="1" si="0"/>
        <v>11</v>
      </c>
      <c r="AH18" s="538">
        <f t="shared" ca="1" si="0"/>
        <v>12</v>
      </c>
      <c r="AI18" s="538">
        <f t="shared" ca="1" si="0"/>
        <v>13</v>
      </c>
      <c r="AJ18" s="538">
        <f t="shared" ca="1" si="0"/>
        <v>14</v>
      </c>
      <c r="AK18" s="541"/>
      <c r="AL18" s="538">
        <v>15</v>
      </c>
    </row>
    <row r="19" spans="1:53" ht="22.5">
      <c r="A19" s="1053">
        <v>1</v>
      </c>
      <c r="B19" s="276"/>
      <c r="C19" s="276"/>
      <c r="D19" s="276"/>
      <c r="E19" s="276"/>
      <c r="F19" s="293"/>
      <c r="G19" s="293"/>
      <c r="H19" s="293"/>
      <c r="J19" s="83"/>
      <c r="K19" s="83"/>
      <c r="L19" s="312">
        <f>mergeValue(A19)</f>
        <v>1</v>
      </c>
      <c r="M19" s="200" t="s">
        <v>21</v>
      </c>
      <c r="N19" s="1078"/>
      <c r="O19" s="1079"/>
      <c r="P19" s="1079"/>
      <c r="Q19" s="1079"/>
      <c r="R19" s="1079"/>
      <c r="S19" s="1079"/>
      <c r="T19" s="1079"/>
      <c r="U19" s="1079"/>
      <c r="V19" s="1079"/>
      <c r="W19" s="1079"/>
      <c r="X19" s="1079"/>
      <c r="Y19" s="1079"/>
      <c r="Z19" s="1079"/>
      <c r="AA19" s="1079"/>
      <c r="AB19" s="1079"/>
      <c r="AC19" s="1079"/>
      <c r="AD19" s="1079"/>
      <c r="AE19" s="1079"/>
      <c r="AF19" s="1079"/>
      <c r="AG19" s="1079"/>
      <c r="AH19" s="1079"/>
      <c r="AI19" s="1079"/>
      <c r="AJ19" s="1079"/>
      <c r="AK19" s="1079"/>
      <c r="AL19" s="862" t="s">
        <v>627</v>
      </c>
    </row>
    <row r="20" spans="1:53" ht="22.5">
      <c r="A20" s="1053"/>
      <c r="B20" s="1053">
        <v>1</v>
      </c>
      <c r="C20" s="276"/>
      <c r="D20" s="276"/>
      <c r="E20" s="276"/>
      <c r="F20" s="320"/>
      <c r="G20" s="321"/>
      <c r="H20" s="321"/>
      <c r="I20" s="208"/>
      <c r="J20" s="45"/>
      <c r="K20" s="34"/>
      <c r="L20" s="312" t="str">
        <f>mergeValue(A20) &amp;"."&amp; mergeValue(B20)</f>
        <v>1.1</v>
      </c>
      <c r="M20" s="155" t="s">
        <v>16</v>
      </c>
      <c r="N20" s="1069"/>
      <c r="O20" s="1054"/>
      <c r="P20" s="1054"/>
      <c r="Q20" s="1054"/>
      <c r="R20" s="1054"/>
      <c r="S20" s="1054"/>
      <c r="T20" s="1054"/>
      <c r="U20" s="1054"/>
      <c r="V20" s="1054"/>
      <c r="W20" s="1054"/>
      <c r="X20" s="1054"/>
      <c r="Y20" s="1054"/>
      <c r="Z20" s="1054"/>
      <c r="AA20" s="1054"/>
      <c r="AB20" s="1054"/>
      <c r="AC20" s="1054"/>
      <c r="AD20" s="1054"/>
      <c r="AE20" s="1054"/>
      <c r="AF20" s="1054"/>
      <c r="AG20" s="1054"/>
      <c r="AH20" s="1054"/>
      <c r="AI20" s="1054"/>
      <c r="AJ20" s="1054"/>
      <c r="AK20" s="1054"/>
      <c r="AL20" s="861" t="s">
        <v>449</v>
      </c>
    </row>
    <row r="21" spans="1:53" ht="45">
      <c r="A21" s="1053"/>
      <c r="B21" s="1053"/>
      <c r="C21" s="1053">
        <v>1</v>
      </c>
      <c r="D21" s="276"/>
      <c r="E21" s="276"/>
      <c r="F21" s="320"/>
      <c r="G21" s="321"/>
      <c r="H21" s="321"/>
      <c r="I21" s="208"/>
      <c r="J21" s="45"/>
      <c r="K21" s="34"/>
      <c r="L21" s="312" t="str">
        <f>mergeValue(A21) &amp;"."&amp; mergeValue(B21)&amp;"."&amp; mergeValue(C21)</f>
        <v>1.1.1</v>
      </c>
      <c r="M21" s="156" t="s">
        <v>560</v>
      </c>
      <c r="N21" s="1069"/>
      <c r="O21" s="1054"/>
      <c r="P21" s="1054"/>
      <c r="Q21" s="1054"/>
      <c r="R21" s="1054"/>
      <c r="S21" s="1054"/>
      <c r="T21" s="1054"/>
      <c r="U21" s="1054"/>
      <c r="V21" s="1054"/>
      <c r="W21" s="1054"/>
      <c r="X21" s="1054"/>
      <c r="Y21" s="1054"/>
      <c r="Z21" s="1054"/>
      <c r="AA21" s="1054"/>
      <c r="AB21" s="1054"/>
      <c r="AC21" s="1054"/>
      <c r="AD21" s="1054"/>
      <c r="AE21" s="1054"/>
      <c r="AF21" s="1054"/>
      <c r="AG21" s="1054"/>
      <c r="AH21" s="1054"/>
      <c r="AI21" s="1054"/>
      <c r="AJ21" s="1054"/>
      <c r="AK21" s="1054"/>
      <c r="AL21" s="861" t="s">
        <v>561</v>
      </c>
    </row>
    <row r="22" spans="1:53" ht="20.100000000000001" customHeight="1">
      <c r="A22" s="1053"/>
      <c r="B22" s="1053"/>
      <c r="C22" s="1053"/>
      <c r="D22" s="1053">
        <v>1</v>
      </c>
      <c r="E22" s="276"/>
      <c r="F22" s="320"/>
      <c r="G22" s="321"/>
      <c r="H22" s="321"/>
      <c r="I22" s="1056"/>
      <c r="J22" s="1057"/>
      <c r="K22" s="1018"/>
      <c r="L22" s="1068" t="str">
        <f>mergeValue(A22) &amp;"."&amp; mergeValue(B22)&amp;"."&amp; mergeValue(C22)&amp;"."&amp; mergeValue(D22)</f>
        <v>1.1.1.1</v>
      </c>
      <c r="M22" s="1070"/>
      <c r="N22" s="1072"/>
      <c r="O22" s="1048" t="s">
        <v>83</v>
      </c>
      <c r="P22" s="1049"/>
      <c r="Q22" s="1025" t="s">
        <v>75</v>
      </c>
      <c r="R22" s="1045"/>
      <c r="S22" s="1046">
        <v>1</v>
      </c>
      <c r="T22" s="1073"/>
      <c r="U22" s="1025" t="s">
        <v>75</v>
      </c>
      <c r="V22" s="1045"/>
      <c r="W22" s="1046" t="s">
        <v>83</v>
      </c>
      <c r="X22" s="1076"/>
      <c r="Y22" s="1025" t="s">
        <v>75</v>
      </c>
      <c r="Z22" s="186"/>
      <c r="AA22" s="110">
        <v>1</v>
      </c>
      <c r="AB22" s="555"/>
      <c r="AC22" s="856"/>
      <c r="AD22" s="856"/>
      <c r="AE22" s="857"/>
      <c r="AF22" s="856"/>
      <c r="AG22" s="858"/>
      <c r="AH22" s="530" t="s">
        <v>74</v>
      </c>
      <c r="AI22" s="858"/>
      <c r="AJ22" s="547" t="s">
        <v>75</v>
      </c>
      <c r="AK22" s="261"/>
      <c r="AL22" s="1016" t="s">
        <v>631</v>
      </c>
      <c r="AM22" s="276" t="str">
        <f>strCheckDateOnDP(AC22:AK22,List06_10_DP)</f>
        <v/>
      </c>
      <c r="AN22" s="290" t="str">
        <f>IF(AND(COUNTIF(AO18:AO26,AO22)&gt;1,AO22&lt;&gt;""),"ErrUnique:HasDoubleConn","")</f>
        <v/>
      </c>
      <c r="AO22" s="290"/>
      <c r="AP22" s="290"/>
      <c r="AQ22" s="290"/>
      <c r="AR22" s="290"/>
      <c r="AS22" s="290"/>
    </row>
    <row r="23" spans="1:53" ht="20.100000000000001" customHeight="1">
      <c r="A23" s="1053"/>
      <c r="B23" s="1053"/>
      <c r="C23" s="1053"/>
      <c r="D23" s="1053"/>
      <c r="E23" s="276"/>
      <c r="F23" s="320"/>
      <c r="G23" s="321"/>
      <c r="H23" s="321"/>
      <c r="I23" s="1056"/>
      <c r="J23" s="1057"/>
      <c r="K23" s="1018"/>
      <c r="L23" s="1058"/>
      <c r="M23" s="1071"/>
      <c r="N23" s="1072"/>
      <c r="O23" s="1048"/>
      <c r="P23" s="1049"/>
      <c r="Q23" s="1025"/>
      <c r="R23" s="1045"/>
      <c r="S23" s="1046"/>
      <c r="T23" s="1074"/>
      <c r="U23" s="1025"/>
      <c r="V23" s="1045"/>
      <c r="W23" s="1046"/>
      <c r="X23" s="1077"/>
      <c r="Y23" s="1025"/>
      <c r="Z23" s="403"/>
      <c r="AA23" s="201"/>
      <c r="AB23" s="201"/>
      <c r="AC23" s="243"/>
      <c r="AD23" s="243"/>
      <c r="AE23" s="243"/>
      <c r="AF23" s="278" t="str">
        <f>AG22 &amp; "-" &amp; AI22</f>
        <v>-</v>
      </c>
      <c r="AG23" s="278"/>
      <c r="AH23" s="278"/>
      <c r="AI23" s="278"/>
      <c r="AJ23" s="278" t="s">
        <v>75</v>
      </c>
      <c r="AK23" s="406"/>
      <c r="AL23" s="1016"/>
      <c r="AN23" s="290"/>
      <c r="AO23" s="290"/>
      <c r="AP23" s="290"/>
      <c r="AQ23" s="290"/>
      <c r="AR23" s="290"/>
      <c r="AS23" s="290"/>
    </row>
    <row r="24" spans="1:53" ht="20.100000000000001" customHeight="1">
      <c r="A24" s="1053"/>
      <c r="B24" s="1053"/>
      <c r="C24" s="1053"/>
      <c r="D24" s="1053"/>
      <c r="E24" s="276"/>
      <c r="F24" s="320"/>
      <c r="G24" s="321"/>
      <c r="H24" s="321"/>
      <c r="I24" s="1056"/>
      <c r="J24" s="1057"/>
      <c r="K24" s="1018"/>
      <c r="L24" s="1058"/>
      <c r="M24" s="1071"/>
      <c r="N24" s="1072"/>
      <c r="O24" s="1048"/>
      <c r="P24" s="1049"/>
      <c r="Q24" s="1025"/>
      <c r="R24" s="1045"/>
      <c r="S24" s="1046"/>
      <c r="T24" s="1075"/>
      <c r="U24" s="1025"/>
      <c r="V24" s="405"/>
      <c r="W24" s="172"/>
      <c r="X24" s="201"/>
      <c r="Y24" s="242"/>
      <c r="Z24" s="242"/>
      <c r="AA24" s="242"/>
      <c r="AB24" s="242"/>
      <c r="AC24" s="243"/>
      <c r="AD24" s="243"/>
      <c r="AE24" s="243"/>
      <c r="AF24" s="243"/>
      <c r="AG24" s="244"/>
      <c r="AH24" s="191"/>
      <c r="AI24" s="191"/>
      <c r="AJ24" s="244"/>
      <c r="AK24" s="181"/>
      <c r="AL24" s="1016"/>
      <c r="AN24" s="290"/>
      <c r="AO24" s="290"/>
      <c r="AP24" s="290"/>
      <c r="AQ24" s="290"/>
      <c r="AR24" s="290"/>
      <c r="AS24" s="290"/>
    </row>
    <row r="25" spans="1:53" ht="20.100000000000001" customHeight="1">
      <c r="A25" s="1053"/>
      <c r="B25" s="1053"/>
      <c r="C25" s="1053"/>
      <c r="D25" s="1053"/>
      <c r="E25" s="276"/>
      <c r="F25" s="320"/>
      <c r="G25" s="321"/>
      <c r="H25" s="321"/>
      <c r="I25" s="1056"/>
      <c r="J25" s="1057"/>
      <c r="K25" s="1018"/>
      <c r="L25" s="1058"/>
      <c r="M25" s="1071"/>
      <c r="N25" s="1072"/>
      <c r="O25" s="1048"/>
      <c r="P25" s="1049"/>
      <c r="Q25" s="1025"/>
      <c r="R25" s="245"/>
      <c r="S25" s="247"/>
      <c r="T25" s="246"/>
      <c r="U25" s="242"/>
      <c r="V25" s="242"/>
      <c r="W25" s="242"/>
      <c r="X25" s="242"/>
      <c r="Y25" s="242"/>
      <c r="Z25" s="242"/>
      <c r="AA25" s="242"/>
      <c r="AB25" s="242"/>
      <c r="AC25" s="243"/>
      <c r="AD25" s="243"/>
      <c r="AE25" s="243"/>
      <c r="AF25" s="243"/>
      <c r="AG25" s="244"/>
      <c r="AH25" s="191"/>
      <c r="AI25" s="191"/>
      <c r="AJ25" s="244"/>
      <c r="AK25" s="181"/>
      <c r="AL25" s="1016"/>
      <c r="AN25" s="290"/>
      <c r="AO25" s="290"/>
      <c r="AP25" s="290"/>
      <c r="AQ25" s="290"/>
      <c r="AR25" s="290"/>
      <c r="AS25" s="290"/>
    </row>
    <row r="26" spans="1:53" customFormat="1" ht="20.100000000000001" customHeight="1">
      <c r="A26" s="1053"/>
      <c r="B26" s="1053"/>
      <c r="C26" s="1053"/>
      <c r="D26" s="1053"/>
      <c r="E26" s="322"/>
      <c r="F26" s="323"/>
      <c r="G26" s="322"/>
      <c r="H26" s="322"/>
      <c r="I26" s="1056"/>
      <c r="J26" s="1057"/>
      <c r="K26" s="1018"/>
      <c r="L26" s="1058"/>
      <c r="M26" s="1071"/>
      <c r="N26" s="404"/>
      <c r="O26" s="160"/>
      <c r="P26" s="201" t="s">
        <v>371</v>
      </c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248"/>
      <c r="AL26" s="1016"/>
      <c r="AM26" s="280"/>
      <c r="AN26" s="280"/>
      <c r="AO26" s="291"/>
      <c r="AP26" s="291"/>
      <c r="AQ26" s="291"/>
      <c r="AR26" s="291"/>
      <c r="AS26" s="291"/>
      <c r="AT26" s="280"/>
      <c r="AU26" s="280"/>
      <c r="AV26" s="280"/>
      <c r="AW26" s="280"/>
    </row>
    <row r="27" spans="1:53" customFormat="1" ht="15" customHeight="1">
      <c r="A27" s="1053"/>
      <c r="B27" s="1053"/>
      <c r="C27" s="1053"/>
      <c r="D27" s="322"/>
      <c r="E27" s="322"/>
      <c r="F27" s="320"/>
      <c r="G27" s="322"/>
      <c r="H27" s="322"/>
      <c r="I27" s="175"/>
      <c r="J27" s="82"/>
      <c r="K27" s="175"/>
      <c r="L27" s="301"/>
      <c r="M27" s="159" t="s">
        <v>5</v>
      </c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81"/>
      <c r="AL27" s="1016"/>
      <c r="AM27" s="280"/>
      <c r="AN27" s="280"/>
      <c r="AO27" s="291"/>
      <c r="AP27" s="291"/>
      <c r="AQ27" s="291"/>
      <c r="AR27" s="291"/>
      <c r="AS27" s="291"/>
      <c r="AT27" s="280"/>
      <c r="AU27" s="280"/>
      <c r="AV27" s="280"/>
      <c r="AW27" s="280"/>
    </row>
    <row r="28" spans="1:53" customFormat="1" ht="15" customHeight="1">
      <c r="A28" s="1053"/>
      <c r="B28" s="1053"/>
      <c r="C28" s="322"/>
      <c r="D28" s="322"/>
      <c r="E28" s="322"/>
      <c r="F28" s="320"/>
      <c r="G28" s="322"/>
      <c r="H28" s="322"/>
      <c r="I28" s="175"/>
      <c r="J28" s="82"/>
      <c r="K28" s="175"/>
      <c r="L28" s="109"/>
      <c r="M28" s="158" t="s">
        <v>365</v>
      </c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3"/>
      <c r="AD28" s="153"/>
      <c r="AE28" s="153"/>
      <c r="AF28" s="153"/>
      <c r="AG28" s="244"/>
      <c r="AH28" s="159"/>
      <c r="AI28" s="190"/>
      <c r="AJ28" s="158"/>
      <c r="AK28" s="191"/>
      <c r="AL28" s="181"/>
      <c r="AM28" s="280"/>
      <c r="AN28" s="280"/>
      <c r="AO28" s="280"/>
      <c r="AP28" s="280"/>
      <c r="AQ28" s="280"/>
      <c r="AR28" s="280"/>
      <c r="AS28" s="280"/>
      <c r="AT28" s="280"/>
      <c r="AU28" s="280"/>
      <c r="AV28" s="280"/>
      <c r="AW28" s="280"/>
    </row>
    <row r="29" spans="1:53" customFormat="1" ht="15" customHeight="1">
      <c r="A29" s="1053"/>
      <c r="B29" s="322"/>
      <c r="C29" s="322"/>
      <c r="D29" s="322"/>
      <c r="E29" s="322"/>
      <c r="F29" s="320"/>
      <c r="G29" s="322"/>
      <c r="H29" s="322"/>
      <c r="I29" s="175"/>
      <c r="J29" s="82"/>
      <c r="K29" s="175"/>
      <c r="L29" s="109"/>
      <c r="M29" s="172" t="s">
        <v>19</v>
      </c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53"/>
      <c r="AD29" s="153"/>
      <c r="AE29" s="153"/>
      <c r="AF29" s="153"/>
      <c r="AG29" s="244"/>
      <c r="AH29" s="159"/>
      <c r="AI29" s="190"/>
      <c r="AJ29" s="158"/>
      <c r="AK29" s="191"/>
      <c r="AL29" s="181"/>
      <c r="AM29" s="280"/>
      <c r="AN29" s="280"/>
      <c r="AO29" s="280"/>
      <c r="AP29" s="280"/>
      <c r="AQ29" s="280"/>
      <c r="AR29" s="280"/>
      <c r="AS29" s="280"/>
      <c r="AT29" s="280"/>
      <c r="AU29" s="280"/>
      <c r="AV29" s="280"/>
      <c r="AW29" s="280"/>
    </row>
    <row r="30" spans="1:53" customFormat="1" ht="15" customHeight="1">
      <c r="F30" s="174"/>
      <c r="G30" s="175"/>
      <c r="H30" s="175"/>
      <c r="I30" s="209"/>
      <c r="J30" s="82"/>
      <c r="L30" s="109"/>
      <c r="M30" s="201" t="s">
        <v>291</v>
      </c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153"/>
      <c r="AD30" s="153"/>
      <c r="AE30" s="153"/>
      <c r="AF30" s="153"/>
      <c r="AG30" s="244"/>
      <c r="AH30" s="159"/>
      <c r="AI30" s="190"/>
      <c r="AJ30" s="158"/>
      <c r="AK30" s="191"/>
      <c r="AL30" s="181"/>
      <c r="AM30" s="280"/>
      <c r="AN30" s="280"/>
      <c r="AO30" s="280"/>
      <c r="AP30" s="280"/>
      <c r="AQ30" s="280"/>
      <c r="AR30" s="280"/>
      <c r="AS30" s="280"/>
      <c r="AT30" s="280"/>
      <c r="AU30" s="280"/>
      <c r="AV30" s="280"/>
      <c r="AW30" s="280"/>
    </row>
    <row r="31" spans="1:53" ht="3" customHeight="1">
      <c r="AM31" s="34"/>
      <c r="AX31" s="276"/>
    </row>
    <row r="32" spans="1:53" ht="14.25" customHeight="1">
      <c r="L32" s="580">
        <v>1</v>
      </c>
      <c r="M32" s="845" t="s">
        <v>701</v>
      </c>
      <c r="N32" s="207"/>
      <c r="O32" s="207"/>
      <c r="P32" s="207"/>
      <c r="Q32" s="207"/>
      <c r="R32" s="207"/>
      <c r="S32" s="207"/>
      <c r="T32" s="207"/>
      <c r="U32" s="207"/>
      <c r="V32" s="207"/>
      <c r="W32" s="207"/>
      <c r="X32" s="207"/>
      <c r="Y32" s="207"/>
      <c r="Z32" s="207"/>
      <c r="AA32" s="207"/>
      <c r="AB32" s="207"/>
      <c r="AC32" s="207"/>
      <c r="AD32" s="204"/>
      <c r="AE32" s="204"/>
      <c r="AF32" s="204"/>
      <c r="AG32" s="204"/>
      <c r="AH32" s="204"/>
      <c r="AI32" s="204"/>
      <c r="AJ32" s="204"/>
      <c r="AK32" s="204"/>
      <c r="AL32" s="204"/>
      <c r="AM32" s="204"/>
      <c r="AN32" s="293"/>
      <c r="AO32" s="293"/>
      <c r="AP32" s="293"/>
      <c r="AQ32" s="293"/>
      <c r="AR32" s="293"/>
      <c r="AS32" s="293"/>
      <c r="AT32" s="293"/>
      <c r="AU32" s="293"/>
      <c r="AV32" s="293"/>
      <c r="AW32" s="293"/>
      <c r="AX32" s="293"/>
      <c r="AY32" s="204"/>
      <c r="AZ32" s="204"/>
      <c r="BA32" s="204"/>
    </row>
    <row r="33" spans="12:52" s="34" customFormat="1" ht="14.25" customHeight="1">
      <c r="L33" s="206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205"/>
      <c r="AD33" s="205"/>
      <c r="AE33" s="205"/>
      <c r="AF33" s="205"/>
      <c r="AG33" s="205"/>
      <c r="AH33" s="205"/>
      <c r="AI33" s="205"/>
      <c r="AJ33" s="205"/>
      <c r="AK33" s="205"/>
      <c r="AL33" s="205"/>
      <c r="AM33" s="294"/>
      <c r="AN33" s="294"/>
      <c r="AO33" s="294"/>
      <c r="AP33" s="294"/>
      <c r="AQ33" s="294"/>
      <c r="AR33" s="294"/>
      <c r="AS33" s="294"/>
      <c r="AT33" s="294"/>
      <c r="AU33" s="294"/>
      <c r="AV33" s="294"/>
      <c r="AW33" s="294"/>
      <c r="AX33" s="205"/>
      <c r="AY33" s="205"/>
      <c r="AZ33" s="205"/>
    </row>
  </sheetData>
  <sheetProtection password="FA9C" sheet="1" objects="1" scenarios="1" formatColumns="0" formatRows="0"/>
  <dataConsolidate leftLabels="1"/>
  <mergeCells count="54">
    <mergeCell ref="L5:U5"/>
    <mergeCell ref="AL14:AL17"/>
    <mergeCell ref="AL22:AL27"/>
    <mergeCell ref="AK15:AK17"/>
    <mergeCell ref="Q15:T17"/>
    <mergeCell ref="U15:X17"/>
    <mergeCell ref="S22:S24"/>
    <mergeCell ref="W22:W23"/>
    <mergeCell ref="Q22:Q25"/>
    <mergeCell ref="AC15:AI15"/>
    <mergeCell ref="AJ15:AJ17"/>
    <mergeCell ref="X22:X23"/>
    <mergeCell ref="AC16:AD16"/>
    <mergeCell ref="AG16:AI16"/>
    <mergeCell ref="N19:AK19"/>
    <mergeCell ref="AH17:AI17"/>
    <mergeCell ref="U18:X18"/>
    <mergeCell ref="Q18:T18"/>
    <mergeCell ref="N18:P18"/>
    <mergeCell ref="M22:M26"/>
    <mergeCell ref="P22:P25"/>
    <mergeCell ref="N22:N25"/>
    <mergeCell ref="T22:T24"/>
    <mergeCell ref="N21:AK21"/>
    <mergeCell ref="V22:V23"/>
    <mergeCell ref="O22:O25"/>
    <mergeCell ref="L22:L26"/>
    <mergeCell ref="R22:R24"/>
    <mergeCell ref="U22:U24"/>
    <mergeCell ref="N20:AK20"/>
    <mergeCell ref="Y22:Y23"/>
    <mergeCell ref="A19:A29"/>
    <mergeCell ref="B20:B28"/>
    <mergeCell ref="C21:C27"/>
    <mergeCell ref="D22:D26"/>
    <mergeCell ref="K22:K26"/>
    <mergeCell ref="I22:I26"/>
    <mergeCell ref="J22:J26"/>
    <mergeCell ref="AC13:AJ13"/>
    <mergeCell ref="M15:M17"/>
    <mergeCell ref="L15:L17"/>
    <mergeCell ref="N7:T7"/>
    <mergeCell ref="N8:T8"/>
    <mergeCell ref="N9:T9"/>
    <mergeCell ref="N10:T10"/>
    <mergeCell ref="R13:W13"/>
    <mergeCell ref="R12:W12"/>
    <mergeCell ref="R11:W11"/>
    <mergeCell ref="L11:M11"/>
    <mergeCell ref="L12:M12"/>
    <mergeCell ref="Y15:AB17"/>
    <mergeCell ref="L14:AK14"/>
    <mergeCell ref="N15:P17"/>
    <mergeCell ref="AE16:AF16"/>
  </mergeCells>
  <dataValidations xWindow="818" yWindow="619" count="5">
    <dataValidation type="textLength" operator="lessThanOrEqual" allowBlank="1" showInputMessage="1" showErrorMessage="1" errorTitle="Ошибка" error="Допускается ввод не более 900 символов!" sqref="M22 U7:W10">
      <formula1>900</formula1>
    </dataValidation>
    <dataValidation allowBlank="1" promptTitle="checkPeriodRange" sqref="AF23:AK23"/>
    <dataValidation allowBlank="1" showInputMessage="1" showErrorMessage="1" prompt="Для выбора выполните двойной щелчок левой клавиши мыши по соответствующей ячейке." sqref="Y22 Q22 U22 AH22 AJ22"/>
    <dataValidation type="decimal" allowBlank="1" showErrorMessage="1" errorTitle="Ошибка" error="Допускается ввод только действительных чисел!" sqref="AC22:AF22 P22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G22 AI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rgb="FFFFCC99"/>
  </sheetPr>
  <dimension ref="A1"/>
  <sheetViews>
    <sheetView showGridLines="0" workbookViewId="0"/>
  </sheetViews>
  <sheetFormatPr defaultRowHeight="11.25"/>
  <cols>
    <col min="1" max="16384" width="9.140625" style="760"/>
  </cols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129" hidden="1" customWidth="1"/>
    <col min="2" max="2" width="9.140625" style="130" hidden="1" customWidth="1"/>
    <col min="3" max="3" width="3.7109375" style="131" customWidth="1"/>
    <col min="4" max="4" width="7" style="132" bestFit="1" customWidth="1"/>
    <col min="5" max="5" width="11.28515625" style="132" customWidth="1"/>
    <col min="6" max="6" width="41" style="132" customWidth="1"/>
    <col min="7" max="7" width="18" style="132" customWidth="1"/>
    <col min="8" max="8" width="13.140625" style="132" customWidth="1"/>
    <col min="9" max="9" width="11.42578125" style="132" customWidth="1"/>
    <col min="10" max="10" width="42.140625" style="132" customWidth="1"/>
    <col min="11" max="11" width="115.7109375" style="132" customWidth="1"/>
    <col min="12" max="12" width="3.7109375" style="132" customWidth="1"/>
    <col min="13" max="16384" width="9.140625" style="132"/>
  </cols>
  <sheetData>
    <row r="1" spans="1:14" hidden="1"/>
    <row r="2" spans="1:14" hidden="1"/>
    <row r="3" spans="1:14" hidden="1"/>
    <row r="4" spans="1:14" ht="3" customHeight="1"/>
    <row r="5" spans="1:14" s="34" customFormat="1" ht="22.5">
      <c r="A5" s="126"/>
      <c r="C5" s="45"/>
      <c r="D5" s="1080" t="s">
        <v>453</v>
      </c>
      <c r="E5" s="1080"/>
      <c r="F5" s="1080"/>
      <c r="G5" s="1080"/>
      <c r="H5" s="1080"/>
      <c r="I5" s="1080"/>
      <c r="J5" s="1080"/>
      <c r="K5" s="551"/>
    </row>
    <row r="6" spans="1:14" ht="3" hidden="1" customHeight="1">
      <c r="D6" s="133"/>
      <c r="E6" s="133"/>
      <c r="G6" s="133"/>
      <c r="H6" s="133"/>
      <c r="I6" s="133"/>
      <c r="J6" s="133"/>
      <c r="K6" s="133"/>
    </row>
    <row r="7" spans="1:14" s="129" customFormat="1" ht="3" customHeight="1">
      <c r="B7" s="130"/>
      <c r="C7" s="131"/>
      <c r="D7" s="134"/>
      <c r="E7" s="134"/>
      <c r="G7" s="134"/>
      <c r="H7" s="134"/>
      <c r="I7" s="134"/>
      <c r="J7" s="134"/>
      <c r="K7" s="134"/>
      <c r="L7" s="135"/>
    </row>
    <row r="8" spans="1:14">
      <c r="D8" s="1082" t="s">
        <v>430</v>
      </c>
      <c r="E8" s="1082"/>
      <c r="F8" s="1082"/>
      <c r="G8" s="1082"/>
      <c r="H8" s="1082"/>
      <c r="I8" s="1082"/>
      <c r="J8" s="1082"/>
      <c r="K8" s="1082" t="s">
        <v>431</v>
      </c>
    </row>
    <row r="9" spans="1:14">
      <c r="D9" s="1082" t="s">
        <v>82</v>
      </c>
      <c r="E9" s="1082" t="s">
        <v>455</v>
      </c>
      <c r="F9" s="1082"/>
      <c r="G9" s="1082" t="s">
        <v>456</v>
      </c>
      <c r="H9" s="1082"/>
      <c r="I9" s="1082"/>
      <c r="J9" s="1082"/>
      <c r="K9" s="1082"/>
    </row>
    <row r="10" spans="1:14" ht="22.5">
      <c r="D10" s="1082"/>
      <c r="E10" s="138" t="s">
        <v>457</v>
      </c>
      <c r="F10" s="138" t="s">
        <v>404</v>
      </c>
      <c r="G10" s="138" t="s">
        <v>404</v>
      </c>
      <c r="H10" s="138" t="s">
        <v>457</v>
      </c>
      <c r="I10" s="138" t="s">
        <v>458</v>
      </c>
      <c r="J10" s="138" t="s">
        <v>432</v>
      </c>
      <c r="K10" s="1082"/>
    </row>
    <row r="11" spans="1:14" ht="12" customHeight="1">
      <c r="D11" s="40" t="s">
        <v>83</v>
      </c>
      <c r="E11" s="40" t="s">
        <v>49</v>
      </c>
      <c r="F11" s="40" t="s">
        <v>50</v>
      </c>
      <c r="G11" s="40" t="s">
        <v>51</v>
      </c>
      <c r="H11" s="40" t="s">
        <v>63</v>
      </c>
      <c r="I11" s="40" t="s">
        <v>64</v>
      </c>
      <c r="J11" s="40" t="s">
        <v>169</v>
      </c>
      <c r="K11" s="40" t="s">
        <v>170</v>
      </c>
    </row>
    <row r="12" spans="1:14" s="128" customFormat="1" ht="57" customHeight="1">
      <c r="A12" s="230" t="s">
        <v>50</v>
      </c>
      <c r="B12" s="136" t="s">
        <v>236</v>
      </c>
      <c r="C12" s="137"/>
      <c r="D12" s="139" t="s">
        <v>83</v>
      </c>
      <c r="E12" s="859"/>
      <c r="F12" s="848"/>
      <c r="G12" s="848"/>
      <c r="H12" s="848"/>
      <c r="I12" s="882"/>
      <c r="J12" s="849"/>
      <c r="K12" s="989" t="s">
        <v>459</v>
      </c>
      <c r="M12" s="568" t="str">
        <f>IF(ISERROR(INDEX(kind_of_nameforms,MATCH(E12,kind_of_forms,0),1)),"",INDEX(kind_of_nameforms,MATCH(E12,kind_of_forms,0),1))</f>
        <v/>
      </c>
      <c r="N12" s="569"/>
    </row>
    <row r="13" spans="1:14" ht="15" customHeight="1">
      <c r="A13" s="132"/>
      <c r="B13" s="132"/>
      <c r="C13" s="132"/>
      <c r="D13" s="114"/>
      <c r="E13" s="141" t="s">
        <v>5</v>
      </c>
      <c r="F13" s="140"/>
      <c r="G13" s="140"/>
      <c r="H13" s="140"/>
      <c r="I13" s="140"/>
      <c r="J13" s="413"/>
      <c r="K13" s="991"/>
    </row>
    <row r="14" spans="1:14" ht="3" customHeight="1">
      <c r="A14" s="132"/>
      <c r="B14" s="132"/>
      <c r="C14" s="132"/>
    </row>
    <row r="15" spans="1:14" ht="27.75" customHeight="1">
      <c r="E15" s="1081" t="s">
        <v>555</v>
      </c>
      <c r="F15" s="1081"/>
      <c r="G15" s="1081"/>
      <c r="H15" s="1081"/>
      <c r="I15" s="1081"/>
      <c r="J15" s="1081"/>
    </row>
  </sheetData>
  <sheetProtection password="FA9C" sheet="1" objects="1" scenarios="1" formatColumns="0" formatRows="0"/>
  <mergeCells count="8">
    <mergeCell ref="D5:J5"/>
    <mergeCell ref="E15:J15"/>
    <mergeCell ref="K12:K13"/>
    <mergeCell ref="D8:J8"/>
    <mergeCell ref="E9:F9"/>
    <mergeCell ref="K8:K10"/>
    <mergeCell ref="G9:J9"/>
    <mergeCell ref="D9:D10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7" bestFit="1" customWidth="1"/>
    <col min="4" max="4" width="6.28515625" style="12" bestFit="1" customWidth="1"/>
    <col min="5" max="5" width="94.85546875" style="12" customWidth="1"/>
    <col min="6" max="16384" width="9.140625" style="12"/>
  </cols>
  <sheetData>
    <row r="1" spans="3:9" hidden="1"/>
    <row r="2" spans="3:9" hidden="1"/>
    <row r="3" spans="3:9" hidden="1"/>
    <row r="4" spans="3:9" hidden="1"/>
    <row r="5" spans="3:9" hidden="1"/>
    <row r="6" spans="3:9" ht="3" customHeight="1">
      <c r="C6" s="48"/>
      <c r="D6" s="13"/>
      <c r="E6" s="13"/>
    </row>
    <row r="7" spans="3:9" ht="22.5">
      <c r="C7" s="48"/>
      <c r="D7" s="947" t="s">
        <v>296</v>
      </c>
      <c r="E7" s="949"/>
      <c r="F7" s="553"/>
    </row>
    <row r="8" spans="3:9" ht="3" customHeight="1">
      <c r="C8" s="48"/>
      <c r="D8" s="13"/>
      <c r="E8" s="13"/>
    </row>
    <row r="9" spans="3:9" ht="15.95" customHeight="1">
      <c r="C9" s="48"/>
      <c r="D9" s="101" t="s">
        <v>82</v>
      </c>
      <c r="E9" s="522" t="s">
        <v>295</v>
      </c>
    </row>
    <row r="10" spans="3:9" ht="12" customHeight="1">
      <c r="C10" s="48"/>
      <c r="D10" s="40" t="s">
        <v>83</v>
      </c>
      <c r="E10" s="40" t="s">
        <v>49</v>
      </c>
    </row>
    <row r="11" spans="3:9" ht="11.25" hidden="1" customHeight="1">
      <c r="C11" s="48"/>
      <c r="D11" s="241">
        <v>0</v>
      </c>
      <c r="E11" s="523"/>
    </row>
    <row r="12" spans="3:9" ht="15" customHeight="1">
      <c r="C12" s="210"/>
      <c r="D12" s="124">
        <v>1</v>
      </c>
      <c r="E12" s="846"/>
    </row>
    <row r="13" spans="3:9" ht="12" customHeight="1">
      <c r="C13" s="48"/>
      <c r="D13" s="524"/>
      <c r="E13" s="525" t="s">
        <v>167</v>
      </c>
    </row>
    <row r="14" spans="3:9" ht="3" customHeight="1"/>
    <row r="15" spans="3:9" ht="22.5" customHeight="1">
      <c r="C15" s="212"/>
      <c r="D15" s="1083" t="s">
        <v>297</v>
      </c>
      <c r="E15" s="1083"/>
      <c r="F15" s="213"/>
      <c r="G15" s="213"/>
      <c r="H15" s="213"/>
      <c r="I15" s="213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rgb="FFCCCCFF"/>
    <pageSetUpPr fitToPage="1"/>
  </sheetPr>
  <dimension ref="A1:L12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7" customWidth="1"/>
    <col min="4" max="4" width="6.28515625" style="12" customWidth="1"/>
    <col min="5" max="5" width="94.85546875" style="12" customWidth="1"/>
    <col min="6" max="16384" width="9.140625" style="12"/>
  </cols>
  <sheetData>
    <row r="1" spans="3:12" hidden="1">
      <c r="L1" s="526"/>
    </row>
    <row r="2" spans="3:12" hidden="1"/>
    <row r="3" spans="3:12" hidden="1"/>
    <row r="4" spans="3:12" hidden="1"/>
    <row r="5" spans="3:12" hidden="1"/>
    <row r="6" spans="3:12" ht="3" customHeight="1">
      <c r="C6" s="48"/>
      <c r="D6" s="13"/>
      <c r="E6" s="13"/>
    </row>
    <row r="7" spans="3:12" ht="22.5">
      <c r="C7" s="48"/>
      <c r="D7" s="1080" t="s">
        <v>55</v>
      </c>
      <c r="E7" s="1080"/>
      <c r="F7" s="553"/>
    </row>
    <row r="8" spans="3:12" ht="3" customHeight="1">
      <c r="C8" s="48"/>
      <c r="D8" s="13"/>
      <c r="E8" s="13"/>
    </row>
    <row r="9" spans="3:12" ht="15.95" customHeight="1">
      <c r="C9" s="48"/>
      <c r="D9" s="101" t="s">
        <v>82</v>
      </c>
      <c r="E9" s="113" t="s">
        <v>166</v>
      </c>
    </row>
    <row r="10" spans="3:12" ht="12" customHeight="1">
      <c r="C10" s="48"/>
      <c r="D10" s="40" t="s">
        <v>83</v>
      </c>
      <c r="E10" s="40" t="s">
        <v>49</v>
      </c>
    </row>
    <row r="11" spans="3:12" ht="15" hidden="1" customHeight="1">
      <c r="C11" s="48"/>
      <c r="D11" s="124">
        <v>0</v>
      </c>
      <c r="E11" s="240"/>
    </row>
    <row r="12" spans="3:12">
      <c r="C12" s="48"/>
      <c r="D12" s="114"/>
      <c r="E12" s="112" t="s">
        <v>167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5"/>
  <sheetViews>
    <sheetView showGridLines="0" zoomScaleNormal="100" workbookViewId="0"/>
  </sheetViews>
  <sheetFormatPr defaultRowHeight="11.25"/>
  <cols>
    <col min="1" max="1" width="1.7109375" style="44" customWidth="1"/>
    <col min="2" max="2" width="34.5703125" style="44" customWidth="1"/>
    <col min="3" max="3" width="85.5703125" style="44" customWidth="1"/>
    <col min="4" max="4" width="17.7109375" style="44" customWidth="1"/>
    <col min="5" max="16384" width="9.140625" style="44"/>
  </cols>
  <sheetData>
    <row r="1" spans="2:5" ht="3" customHeight="1"/>
    <row r="2" spans="2:5" ht="22.5">
      <c r="B2" s="1084" t="s">
        <v>56</v>
      </c>
      <c r="C2" s="1084"/>
      <c r="D2" s="1084"/>
      <c r="E2" s="554"/>
    </row>
    <row r="3" spans="2:5" ht="3" customHeight="1"/>
    <row r="4" spans="2:5" ht="21.75" customHeight="1" thickBot="1">
      <c r="B4" s="911" t="s">
        <v>1</v>
      </c>
      <c r="C4" s="911" t="s">
        <v>81</v>
      </c>
      <c r="D4" s="911" t="s">
        <v>67</v>
      </c>
    </row>
    <row r="5" spans="2:5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8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CE326"/>
  <sheetViews>
    <sheetView showGridLines="0" zoomScale="55" zoomScaleNormal="55" workbookViewId="0"/>
  </sheetViews>
  <sheetFormatPr defaultRowHeight="17.100000000000001" customHeight="1"/>
  <cols>
    <col min="1" max="2" width="10" customWidth="1"/>
    <col min="4" max="4" width="11.140625" bestFit="1" customWidth="1"/>
    <col min="5" max="5" width="16.5703125" customWidth="1"/>
    <col min="6" max="6" width="16.28515625" customWidth="1"/>
    <col min="7" max="7" width="19.140625" customWidth="1"/>
    <col min="8" max="12" width="10" customWidth="1"/>
    <col min="13" max="13" width="26.7109375" customWidth="1"/>
    <col min="14" max="18" width="10" customWidth="1"/>
    <col min="19" max="19" width="9.85546875" customWidth="1"/>
    <col min="20" max="22" width="10" customWidth="1"/>
    <col min="23" max="23" width="115.7109375" customWidth="1"/>
    <col min="24" max="24" width="10" customWidth="1"/>
    <col min="38" max="39" width="115.7109375" customWidth="1"/>
  </cols>
  <sheetData>
    <row r="2" spans="1:19" s="33" customFormat="1" ht="17.100000000000001" customHeight="1">
      <c r="A2" s="33" t="s">
        <v>165</v>
      </c>
    </row>
    <row r="4" spans="1:19" s="12" customFormat="1" ht="17.100000000000001" customHeight="1">
      <c r="C4" s="46"/>
      <c r="D4" s="124"/>
      <c r="E4" s="125"/>
    </row>
    <row r="7" spans="1:19" s="33" customFormat="1" ht="17.100000000000001" customHeight="1">
      <c r="A7" s="33" t="s">
        <v>0</v>
      </c>
    </row>
    <row r="8" spans="1:19" ht="17.100000000000001" customHeight="1">
      <c r="G8" s="92"/>
      <c r="H8" s="92"/>
      <c r="I8" s="92"/>
      <c r="M8" s="41"/>
    </row>
    <row r="9" spans="1:19" s="100" customFormat="1" ht="17.100000000000001" customHeight="1">
      <c r="A9" s="281"/>
      <c r="C9" s="179"/>
      <c r="D9" s="957">
        <v>1</v>
      </c>
      <c r="E9" s="1119"/>
      <c r="F9" s="1123"/>
      <c r="G9" s="1127" t="s">
        <v>75</v>
      </c>
      <c r="H9" s="957"/>
      <c r="I9" s="957">
        <v>1</v>
      </c>
      <c r="J9" s="1121"/>
      <c r="K9" s="1025" t="s">
        <v>75</v>
      </c>
      <c r="L9" s="962"/>
      <c r="M9" s="962" t="s">
        <v>83</v>
      </c>
      <c r="N9" s="1117"/>
      <c r="O9" s="1025" t="s">
        <v>75</v>
      </c>
      <c r="P9" s="304"/>
      <c r="Q9" s="304" t="s">
        <v>83</v>
      </c>
      <c r="R9" s="898"/>
      <c r="S9" s="399"/>
    </row>
    <row r="10" spans="1:19" s="100" customFormat="1" ht="17.100000000000001" customHeight="1">
      <c r="A10" s="281"/>
      <c r="C10" s="179"/>
      <c r="D10" s="958"/>
      <c r="E10" s="1120"/>
      <c r="F10" s="1124"/>
      <c r="G10" s="958"/>
      <c r="H10" s="958"/>
      <c r="I10" s="958"/>
      <c r="J10" s="1122"/>
      <c r="K10" s="958"/>
      <c r="L10" s="958"/>
      <c r="M10" s="958"/>
      <c r="N10" s="1118"/>
      <c r="O10" s="958"/>
      <c r="P10" s="305"/>
      <c r="Q10" s="119"/>
      <c r="R10" s="119" t="s">
        <v>579</v>
      </c>
      <c r="S10" s="120"/>
    </row>
    <row r="11" spans="1:19" s="100" customFormat="1" ht="17.100000000000001" customHeight="1">
      <c r="A11" s="281"/>
      <c r="C11" s="179"/>
      <c r="D11" s="958"/>
      <c r="E11" s="1120"/>
      <c r="F11" s="1124"/>
      <c r="G11" s="958"/>
      <c r="H11" s="958"/>
      <c r="I11" s="958"/>
      <c r="J11" s="1122"/>
      <c r="K11" s="958"/>
      <c r="L11" s="118"/>
      <c r="M11" s="119"/>
      <c r="N11" s="119" t="s">
        <v>416</v>
      </c>
      <c r="O11" s="119"/>
      <c r="P11" s="119"/>
      <c r="Q11" s="119"/>
      <c r="R11" s="119"/>
      <c r="S11" s="120"/>
    </row>
    <row r="12" spans="1:19" s="100" customFormat="1" ht="17.25" customHeight="1">
      <c r="A12" s="281"/>
      <c r="C12" s="179"/>
      <c r="D12" s="958"/>
      <c r="E12" s="1120"/>
      <c r="F12" s="1124"/>
      <c r="G12" s="958"/>
      <c r="H12" s="118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20"/>
    </row>
    <row r="13" spans="1:19" ht="17.100000000000001" customHeight="1">
      <c r="A13" s="282"/>
    </row>
    <row r="14" spans="1:19" ht="16.5" customHeight="1">
      <c r="A14" s="281"/>
      <c r="B14" s="100"/>
      <c r="C14" s="179"/>
      <c r="D14" s="1129"/>
      <c r="E14" s="1125"/>
      <c r="F14" s="1126"/>
      <c r="G14" s="1128"/>
      <c r="H14" s="957"/>
      <c r="I14" s="957">
        <v>1</v>
      </c>
      <c r="J14" s="1121"/>
      <c r="K14" s="1025" t="s">
        <v>75</v>
      </c>
      <c r="L14" s="962"/>
      <c r="M14" s="962" t="s">
        <v>83</v>
      </c>
      <c r="N14" s="1117"/>
      <c r="O14" s="1025" t="s">
        <v>75</v>
      </c>
      <c r="P14" s="304"/>
      <c r="Q14" s="304" t="s">
        <v>83</v>
      </c>
      <c r="R14" s="898"/>
      <c r="S14" s="399"/>
    </row>
    <row r="15" spans="1:19" ht="17.100000000000001" customHeight="1">
      <c r="A15" s="281"/>
      <c r="B15" s="100"/>
      <c r="C15" s="179"/>
      <c r="D15" s="1129"/>
      <c r="E15" s="1125"/>
      <c r="F15" s="1126"/>
      <c r="G15" s="1128"/>
      <c r="H15" s="957"/>
      <c r="I15" s="957"/>
      <c r="J15" s="1122"/>
      <c r="K15" s="1025"/>
      <c r="L15" s="962"/>
      <c r="M15" s="962"/>
      <c r="N15" s="1118"/>
      <c r="O15" s="1025"/>
      <c r="P15" s="305"/>
      <c r="Q15" s="119"/>
      <c r="R15" s="119" t="s">
        <v>579</v>
      </c>
      <c r="S15" s="120"/>
    </row>
    <row r="16" spans="1:19" ht="17.100000000000001" customHeight="1">
      <c r="A16" s="281"/>
      <c r="B16" s="100"/>
      <c r="C16" s="179"/>
      <c r="D16" s="1129"/>
      <c r="E16" s="1125"/>
      <c r="F16" s="1126"/>
      <c r="G16" s="1128"/>
      <c r="H16" s="957"/>
      <c r="I16" s="957"/>
      <c r="J16" s="1122"/>
      <c r="K16" s="1025"/>
      <c r="L16" s="118"/>
      <c r="M16" s="119"/>
      <c r="N16" s="119" t="s">
        <v>416</v>
      </c>
      <c r="O16" s="119"/>
      <c r="P16" s="119"/>
      <c r="Q16" s="119"/>
      <c r="R16" s="119"/>
      <c r="S16" s="120"/>
    </row>
    <row r="17" spans="1:36" ht="17.100000000000001" customHeight="1">
      <c r="A17" s="281"/>
      <c r="B17" s="100"/>
      <c r="C17" s="179"/>
      <c r="D17" s="1129"/>
      <c r="E17" s="1125"/>
      <c r="F17" s="1126"/>
      <c r="G17" s="1128"/>
      <c r="H17" s="118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20"/>
    </row>
    <row r="18" spans="1:36" ht="17.100000000000001" customHeight="1">
      <c r="A18" s="282"/>
    </row>
    <row r="19" spans="1:36" s="33" customFormat="1" ht="17.100000000000001" hidden="1" customHeight="1">
      <c r="A19" s="33" t="s">
        <v>15</v>
      </c>
      <c r="C19" s="33" t="s">
        <v>83</v>
      </c>
    </row>
    <row r="20" spans="1:36" ht="17.100000000000001" hidden="1" customHeight="1"/>
    <row r="21" spans="1:36" ht="17.100000000000001" hidden="1" customHeight="1"/>
    <row r="22" spans="1:36" ht="17.100000000000001" hidden="1" customHeight="1"/>
    <row r="23" spans="1:36" ht="17.100000000000001" hidden="1" customHeight="1"/>
    <row r="24" spans="1:36" ht="17.100000000000001" hidden="1" customHeight="1"/>
    <row r="25" spans="1:36" ht="17.100000000000001" hidden="1" customHeight="1">
      <c r="O25" s="1064" t="s">
        <v>280</v>
      </c>
      <c r="P25" s="1064"/>
      <c r="Q25" s="1064"/>
      <c r="R25" s="1066" t="s">
        <v>253</v>
      </c>
      <c r="S25" s="1066"/>
      <c r="T25" s="1066"/>
      <c r="U25" s="987" t="s">
        <v>319</v>
      </c>
      <c r="W25" s="1111"/>
    </row>
    <row r="26" spans="1:36" ht="17.100000000000001" hidden="1" customHeight="1">
      <c r="O26" s="1112" t="s">
        <v>696</v>
      </c>
      <c r="P26" s="1112" t="s">
        <v>254</v>
      </c>
      <c r="Q26" s="1112"/>
      <c r="R26" s="1066"/>
      <c r="S26" s="1066"/>
      <c r="T26" s="1066"/>
      <c r="U26" s="987"/>
      <c r="W26" s="1111"/>
    </row>
    <row r="27" spans="1:36" ht="37.5" hidden="1" customHeight="1">
      <c r="O27" s="1112"/>
      <c r="P27" s="102" t="s">
        <v>697</v>
      </c>
      <c r="Q27" s="102" t="s">
        <v>6</v>
      </c>
      <c r="R27" s="103" t="s">
        <v>257</v>
      </c>
      <c r="S27" s="1065" t="s">
        <v>256</v>
      </c>
      <c r="T27" s="1065"/>
      <c r="U27" s="987"/>
      <c r="W27" s="1111"/>
    </row>
    <row r="28" spans="1:36" ht="17.100000000000001" hidden="1" customHeight="1">
      <c r="G28" s="175"/>
      <c r="H28" s="175"/>
      <c r="I28" s="175"/>
      <c r="J28" s="175"/>
      <c r="K28" s="175"/>
      <c r="L28" s="123"/>
      <c r="M28" s="545" t="s">
        <v>169</v>
      </c>
      <c r="N28" s="546"/>
      <c r="O28" s="1116"/>
      <c r="P28" s="1116"/>
      <c r="Q28" s="1116"/>
      <c r="R28" s="1116"/>
      <c r="S28" s="1116"/>
      <c r="T28" s="1116"/>
      <c r="U28" s="1116"/>
      <c r="V28" s="123"/>
      <c r="W28" s="123"/>
      <c r="X28" s="280"/>
      <c r="Y28" s="280"/>
      <c r="Z28" s="280"/>
      <c r="AA28" s="280"/>
      <c r="AB28" s="280"/>
      <c r="AC28" s="280"/>
      <c r="AD28" s="280"/>
      <c r="AE28" s="280"/>
      <c r="AF28" s="280"/>
      <c r="AG28" s="280"/>
      <c r="AH28" s="280"/>
      <c r="AI28" s="280"/>
      <c r="AJ28" s="280"/>
    </row>
    <row r="29" spans="1:36" s="34" customFormat="1" ht="22.5" hidden="1">
      <c r="A29" s="1034">
        <v>1</v>
      </c>
      <c r="B29" s="313"/>
      <c r="C29" s="313"/>
      <c r="D29" s="313"/>
      <c r="E29" s="314"/>
      <c r="F29" s="447"/>
      <c r="G29" s="447"/>
      <c r="H29" s="447"/>
      <c r="I29" s="315"/>
      <c r="J29" s="175"/>
      <c r="K29" s="175"/>
      <c r="L29" s="312">
        <f>mergeValue(A29)</f>
        <v>1</v>
      </c>
      <c r="M29" s="544" t="s">
        <v>21</v>
      </c>
      <c r="N29" s="528"/>
      <c r="O29" s="1094"/>
      <c r="P29" s="1086"/>
      <c r="Q29" s="1086"/>
      <c r="R29" s="1086"/>
      <c r="S29" s="1086"/>
      <c r="T29" s="1086"/>
      <c r="U29" s="1086"/>
      <c r="V29" s="1087"/>
      <c r="W29" s="556" t="s">
        <v>448</v>
      </c>
      <c r="X29" s="276"/>
      <c r="Y29" s="276"/>
      <c r="Z29" s="276"/>
      <c r="AA29" s="276"/>
      <c r="AB29" s="276"/>
      <c r="AC29" s="276"/>
      <c r="AD29" s="276"/>
      <c r="AE29" s="276"/>
      <c r="AF29" s="276"/>
      <c r="AG29" s="276"/>
      <c r="AH29" s="276"/>
    </row>
    <row r="30" spans="1:36" s="34" customFormat="1" ht="22.5" hidden="1">
      <c r="A30" s="1034"/>
      <c r="B30" s="1034">
        <v>1</v>
      </c>
      <c r="C30" s="313"/>
      <c r="D30" s="313"/>
      <c r="E30" s="447"/>
      <c r="F30" s="447"/>
      <c r="G30" s="447"/>
      <c r="H30" s="447"/>
      <c r="I30" s="192"/>
      <c r="J30" s="176"/>
      <c r="L30" s="312" t="str">
        <f>mergeValue(A30) &amp;"."&amp; mergeValue(B30)</f>
        <v>1.1</v>
      </c>
      <c r="M30" s="155" t="s">
        <v>16</v>
      </c>
      <c r="N30" s="264"/>
      <c r="O30" s="1094"/>
      <c r="P30" s="1086"/>
      <c r="Q30" s="1086"/>
      <c r="R30" s="1086"/>
      <c r="S30" s="1086"/>
      <c r="T30" s="1086"/>
      <c r="U30" s="1086"/>
      <c r="V30" s="1087"/>
      <c r="W30" s="265" t="s">
        <v>449</v>
      </c>
      <c r="X30" s="276"/>
      <c r="Y30" s="276"/>
      <c r="Z30" s="276"/>
      <c r="AA30" s="276"/>
      <c r="AB30" s="276"/>
      <c r="AC30" s="276"/>
      <c r="AD30" s="276"/>
      <c r="AE30" s="276"/>
      <c r="AF30" s="276"/>
      <c r="AG30" s="276"/>
      <c r="AH30" s="276"/>
    </row>
    <row r="31" spans="1:36" s="34" customFormat="1" ht="45" hidden="1">
      <c r="A31" s="1034"/>
      <c r="B31" s="1034"/>
      <c r="C31" s="1034">
        <v>1</v>
      </c>
      <c r="D31" s="313"/>
      <c r="E31" s="447"/>
      <c r="F31" s="447"/>
      <c r="G31" s="447"/>
      <c r="H31" s="447"/>
      <c r="I31" s="316"/>
      <c r="J31" s="176"/>
      <c r="K31" s="98"/>
      <c r="L31" s="312" t="str">
        <f>mergeValue(A31) &amp;"."&amp; mergeValue(B31)&amp;"."&amp; mergeValue(C31)</f>
        <v>1.1.1</v>
      </c>
      <c r="M31" s="156" t="s">
        <v>560</v>
      </c>
      <c r="N31" s="264"/>
      <c r="O31" s="1094"/>
      <c r="P31" s="1086"/>
      <c r="Q31" s="1086"/>
      <c r="R31" s="1086"/>
      <c r="S31" s="1086"/>
      <c r="T31" s="1086"/>
      <c r="U31" s="1086"/>
      <c r="V31" s="1087"/>
      <c r="W31" s="265" t="s">
        <v>561</v>
      </c>
      <c r="X31" s="276"/>
      <c r="Y31" s="276"/>
      <c r="Z31" s="276"/>
      <c r="AA31" s="290"/>
      <c r="AB31" s="276"/>
      <c r="AC31" s="276"/>
      <c r="AD31" s="276"/>
      <c r="AE31" s="276"/>
      <c r="AF31" s="276"/>
      <c r="AG31" s="276"/>
      <c r="AH31" s="276"/>
    </row>
    <row r="32" spans="1:36" s="34" customFormat="1" ht="33.75" hidden="1">
      <c r="A32" s="1034"/>
      <c r="B32" s="1034"/>
      <c r="C32" s="1034"/>
      <c r="D32" s="1034">
        <v>1</v>
      </c>
      <c r="E32" s="447"/>
      <c r="F32" s="447"/>
      <c r="G32" s="447"/>
      <c r="H32" s="447"/>
      <c r="I32" s="1018"/>
      <c r="J32" s="176"/>
      <c r="K32" s="98"/>
      <c r="L32" s="312" t="str">
        <f>mergeValue(A32) &amp;"."&amp; mergeValue(B32)&amp;"."&amp; mergeValue(C32)&amp;"."&amp; mergeValue(D32)</f>
        <v>1.1.1.1</v>
      </c>
      <c r="M32" s="157" t="s">
        <v>384</v>
      </c>
      <c r="N32" s="264"/>
      <c r="O32" s="1088"/>
      <c r="P32" s="1089"/>
      <c r="Q32" s="1089"/>
      <c r="R32" s="1089"/>
      <c r="S32" s="1089"/>
      <c r="T32" s="1089"/>
      <c r="U32" s="1089"/>
      <c r="V32" s="1090"/>
      <c r="W32" s="265" t="s">
        <v>556</v>
      </c>
      <c r="X32" s="276"/>
      <c r="Y32" s="276"/>
      <c r="Z32" s="276"/>
      <c r="AA32" s="290"/>
      <c r="AB32" s="276"/>
      <c r="AC32" s="276"/>
      <c r="AD32" s="276"/>
      <c r="AE32" s="276"/>
      <c r="AF32" s="276"/>
      <c r="AG32" s="276"/>
      <c r="AH32" s="276"/>
    </row>
    <row r="33" spans="1:36" s="34" customFormat="1" ht="33.75" hidden="1" customHeight="1">
      <c r="A33" s="1034"/>
      <c r="B33" s="1034"/>
      <c r="C33" s="1034"/>
      <c r="D33" s="1034"/>
      <c r="E33" s="1034">
        <v>1</v>
      </c>
      <c r="F33" s="447"/>
      <c r="G33" s="447"/>
      <c r="H33" s="447"/>
      <c r="I33" s="1018"/>
      <c r="J33" s="1018"/>
      <c r="K33" s="98"/>
      <c r="L33" s="312" t="str">
        <f>mergeValue(A33) &amp;"."&amp; mergeValue(B33)&amp;"."&amp; mergeValue(C33)&amp;"."&amp; mergeValue(D33)&amp;"."&amp; mergeValue(E33)</f>
        <v>1.1.1.1.1</v>
      </c>
      <c r="M33" s="167" t="s">
        <v>10</v>
      </c>
      <c r="N33" s="265"/>
      <c r="O33" s="1091"/>
      <c r="P33" s="1092"/>
      <c r="Q33" s="1092"/>
      <c r="R33" s="1092"/>
      <c r="S33" s="1092"/>
      <c r="T33" s="1092"/>
      <c r="U33" s="1092"/>
      <c r="V33" s="1093"/>
      <c r="W33" s="265" t="s">
        <v>450</v>
      </c>
      <c r="X33" s="276"/>
      <c r="Y33" s="290" t="str">
        <f>strCheckUnique(Z33:Z36)</f>
        <v/>
      </c>
      <c r="Z33" s="276"/>
      <c r="AA33" s="290"/>
      <c r="AB33" s="276"/>
      <c r="AC33" s="276"/>
      <c r="AD33" s="276"/>
      <c r="AE33" s="276"/>
      <c r="AF33" s="276"/>
      <c r="AG33" s="276"/>
      <c r="AH33" s="276"/>
    </row>
    <row r="34" spans="1:36" s="34" customFormat="1" ht="66" hidden="1" customHeight="1">
      <c r="A34" s="1034"/>
      <c r="B34" s="1034"/>
      <c r="C34" s="1034"/>
      <c r="D34" s="1034"/>
      <c r="E34" s="1034"/>
      <c r="F34" s="313">
        <v>1</v>
      </c>
      <c r="G34" s="313"/>
      <c r="H34" s="313"/>
      <c r="I34" s="1018"/>
      <c r="J34" s="1018"/>
      <c r="K34" s="316"/>
      <c r="L34" s="312" t="str">
        <f>mergeValue(A34) &amp;"."&amp; mergeValue(B34)&amp;"."&amp; mergeValue(C34)&amp;"."&amp; mergeValue(D34)&amp;"."&amp; mergeValue(E34)&amp;"."&amp; mergeValue(F34)</f>
        <v>1.1.1.1.1.1</v>
      </c>
      <c r="M34" s="306"/>
      <c r="N34" s="1026"/>
      <c r="O34" s="187"/>
      <c r="P34" s="187"/>
      <c r="Q34" s="187"/>
      <c r="R34" s="1021"/>
      <c r="S34" s="1025" t="s">
        <v>74</v>
      </c>
      <c r="T34" s="1021"/>
      <c r="U34" s="1025" t="s">
        <v>75</v>
      </c>
      <c r="V34" s="261"/>
      <c r="W34" s="1113" t="s">
        <v>451</v>
      </c>
      <c r="X34" s="276" t="str">
        <f>strCheckDate(O35:V35)</f>
        <v/>
      </c>
      <c r="Y34" s="276"/>
      <c r="Z34" s="290" t="str">
        <f>IF(M34="","",M34 )</f>
        <v/>
      </c>
      <c r="AA34" s="290"/>
      <c r="AB34" s="290"/>
      <c r="AC34" s="290"/>
      <c r="AD34" s="276"/>
      <c r="AE34" s="276"/>
      <c r="AF34" s="276"/>
      <c r="AG34" s="276"/>
      <c r="AH34" s="276"/>
    </row>
    <row r="35" spans="1:36" s="34" customFormat="1" ht="14.25" hidden="1" customHeight="1">
      <c r="A35" s="1034"/>
      <c r="B35" s="1034"/>
      <c r="C35" s="1034"/>
      <c r="D35" s="1034"/>
      <c r="E35" s="1034"/>
      <c r="F35" s="313"/>
      <c r="G35" s="313"/>
      <c r="H35" s="313"/>
      <c r="I35" s="1018"/>
      <c r="J35" s="1018"/>
      <c r="K35" s="316"/>
      <c r="L35" s="166"/>
      <c r="M35" s="196"/>
      <c r="N35" s="1026"/>
      <c r="O35" s="277"/>
      <c r="P35" s="274"/>
      <c r="Q35" s="275" t="str">
        <f>R34 &amp; "-" &amp; T34</f>
        <v>-</v>
      </c>
      <c r="R35" s="1021"/>
      <c r="S35" s="1025"/>
      <c r="T35" s="1022"/>
      <c r="U35" s="1025"/>
      <c r="V35" s="261"/>
      <c r="W35" s="1114"/>
      <c r="X35" s="276"/>
      <c r="Y35" s="276"/>
      <c r="Z35" s="276"/>
      <c r="AA35" s="290"/>
      <c r="AB35" s="276"/>
      <c r="AC35" s="276"/>
      <c r="AD35" s="276"/>
      <c r="AE35" s="276"/>
      <c r="AF35" s="276"/>
      <c r="AG35" s="276"/>
      <c r="AH35" s="276"/>
    </row>
    <row r="36" spans="1:36" ht="15" hidden="1" customHeight="1">
      <c r="A36" s="1034"/>
      <c r="B36" s="1034"/>
      <c r="C36" s="1034"/>
      <c r="D36" s="1034"/>
      <c r="E36" s="1034"/>
      <c r="F36" s="313"/>
      <c r="G36" s="313"/>
      <c r="H36" s="313"/>
      <c r="I36" s="1018"/>
      <c r="J36" s="1018"/>
      <c r="K36" s="193"/>
      <c r="L36" s="109"/>
      <c r="M36" s="170" t="s">
        <v>385</v>
      </c>
      <c r="N36" s="190"/>
      <c r="O36" s="153"/>
      <c r="P36" s="153"/>
      <c r="Q36" s="153"/>
      <c r="R36" s="244"/>
      <c r="S36" s="191"/>
      <c r="T36" s="191"/>
      <c r="U36" s="191"/>
      <c r="V36" s="181"/>
      <c r="W36" s="1115"/>
      <c r="X36" s="280"/>
      <c r="Y36" s="280"/>
      <c r="Z36" s="280"/>
      <c r="AA36" s="290"/>
      <c r="AB36" s="280"/>
      <c r="AC36" s="276"/>
      <c r="AD36" s="276"/>
      <c r="AE36" s="276"/>
      <c r="AF36" s="276"/>
      <c r="AG36" s="276"/>
      <c r="AH36" s="276"/>
      <c r="AI36" s="34"/>
    </row>
    <row r="37" spans="1:36" ht="15" hidden="1" customHeight="1">
      <c r="A37" s="1034"/>
      <c r="B37" s="1034"/>
      <c r="C37" s="1034"/>
      <c r="D37" s="1034"/>
      <c r="E37" s="313"/>
      <c r="F37" s="447"/>
      <c r="G37" s="447"/>
      <c r="H37" s="447"/>
      <c r="I37" s="1018"/>
      <c r="J37" s="82"/>
      <c r="K37" s="193"/>
      <c r="L37" s="109"/>
      <c r="M37" s="160" t="s">
        <v>13</v>
      </c>
      <c r="N37" s="190"/>
      <c r="O37" s="153"/>
      <c r="P37" s="153"/>
      <c r="Q37" s="153"/>
      <c r="R37" s="244"/>
      <c r="S37" s="191"/>
      <c r="T37" s="191"/>
      <c r="U37" s="190"/>
      <c r="V37" s="191"/>
      <c r="W37" s="181"/>
      <c r="X37" s="280"/>
      <c r="Y37" s="280"/>
      <c r="Z37" s="280"/>
      <c r="AA37" s="280"/>
      <c r="AB37" s="280"/>
      <c r="AC37" s="280"/>
      <c r="AD37" s="280"/>
      <c r="AE37" s="280"/>
      <c r="AF37" s="280"/>
      <c r="AG37" s="280"/>
      <c r="AH37" s="280"/>
    </row>
    <row r="38" spans="1:36" ht="15" hidden="1" customHeight="1">
      <c r="A38" s="1034"/>
      <c r="B38" s="1034"/>
      <c r="C38" s="1034"/>
      <c r="D38" s="313"/>
      <c r="E38" s="317"/>
      <c r="F38" s="447"/>
      <c r="G38" s="447"/>
      <c r="H38" s="447"/>
      <c r="I38" s="193"/>
      <c r="J38" s="82"/>
      <c r="K38" s="175"/>
      <c r="L38" s="109"/>
      <c r="M38" s="159" t="s">
        <v>386</v>
      </c>
      <c r="N38" s="190"/>
      <c r="O38" s="153"/>
      <c r="P38" s="153"/>
      <c r="Q38" s="153"/>
      <c r="R38" s="244"/>
      <c r="S38" s="191"/>
      <c r="T38" s="191"/>
      <c r="U38" s="190"/>
      <c r="V38" s="191"/>
      <c r="W38" s="181"/>
      <c r="X38" s="280"/>
      <c r="Y38" s="280"/>
      <c r="Z38" s="280"/>
      <c r="AA38" s="280"/>
      <c r="AB38" s="280"/>
      <c r="AC38" s="280"/>
      <c r="AD38" s="280"/>
      <c r="AE38" s="280"/>
      <c r="AF38" s="280"/>
      <c r="AG38" s="280"/>
      <c r="AH38" s="280"/>
    </row>
    <row r="39" spans="1:36" ht="15" hidden="1" customHeight="1">
      <c r="A39" s="1034"/>
      <c r="B39" s="1034"/>
      <c r="C39" s="313"/>
      <c r="D39" s="313"/>
      <c r="E39" s="317"/>
      <c r="F39" s="447"/>
      <c r="G39" s="447"/>
      <c r="H39" s="447"/>
      <c r="I39" s="193"/>
      <c r="J39" s="82"/>
      <c r="K39" s="175"/>
      <c r="L39" s="109"/>
      <c r="M39" s="158" t="s">
        <v>365</v>
      </c>
      <c r="N39" s="191"/>
      <c r="O39" s="158"/>
      <c r="P39" s="158"/>
      <c r="Q39" s="158"/>
      <c r="R39" s="244"/>
      <c r="S39" s="191"/>
      <c r="T39" s="191"/>
      <c r="U39" s="190"/>
      <c r="V39" s="191"/>
      <c r="W39" s="181"/>
      <c r="X39" s="280"/>
      <c r="Y39" s="280"/>
      <c r="Z39" s="280"/>
      <c r="AA39" s="280"/>
      <c r="AB39" s="280"/>
      <c r="AC39" s="280"/>
      <c r="AD39" s="280"/>
      <c r="AE39" s="280"/>
      <c r="AF39" s="280"/>
      <c r="AG39" s="280"/>
      <c r="AH39" s="280"/>
    </row>
    <row r="40" spans="1:36" ht="15" hidden="1" customHeight="1">
      <c r="A40" s="1034"/>
      <c r="B40" s="313"/>
      <c r="C40" s="317"/>
      <c r="D40" s="317"/>
      <c r="E40" s="317"/>
      <c r="F40" s="447"/>
      <c r="G40" s="447"/>
      <c r="H40" s="447"/>
      <c r="I40" s="193"/>
      <c r="J40" s="82"/>
      <c r="K40" s="175"/>
      <c r="L40" s="109"/>
      <c r="M40" s="172" t="s">
        <v>19</v>
      </c>
      <c r="N40" s="191"/>
      <c r="O40" s="158"/>
      <c r="P40" s="158"/>
      <c r="Q40" s="158"/>
      <c r="R40" s="244"/>
      <c r="S40" s="191"/>
      <c r="T40" s="191"/>
      <c r="U40" s="190"/>
      <c r="V40" s="191"/>
      <c r="W40" s="181"/>
      <c r="X40" s="280"/>
      <c r="Y40" s="280"/>
      <c r="Z40" s="280"/>
      <c r="AA40" s="280"/>
      <c r="AB40" s="280"/>
      <c r="AC40" s="280"/>
      <c r="AD40" s="280"/>
      <c r="AE40" s="280"/>
      <c r="AF40" s="280"/>
      <c r="AG40" s="280"/>
      <c r="AH40" s="280"/>
    </row>
    <row r="41" spans="1:36" ht="15" hidden="1" customHeight="1">
      <c r="A41" s="313"/>
      <c r="B41" s="318"/>
      <c r="C41" s="318"/>
      <c r="D41" s="318"/>
      <c r="E41" s="319"/>
      <c r="F41" s="318"/>
      <c r="G41" s="447"/>
      <c r="H41" s="447"/>
      <c r="I41" s="192"/>
      <c r="J41" s="82"/>
      <c r="K41" s="316"/>
      <c r="L41" s="109"/>
      <c r="M41" s="201" t="s">
        <v>291</v>
      </c>
      <c r="N41" s="191"/>
      <c r="O41" s="158"/>
      <c r="P41" s="158"/>
      <c r="Q41" s="158"/>
      <c r="R41" s="244"/>
      <c r="S41" s="191"/>
      <c r="T41" s="191"/>
      <c r="U41" s="190"/>
      <c r="V41" s="191"/>
      <c r="W41" s="181"/>
      <c r="X41" s="280"/>
      <c r="Y41" s="280"/>
      <c r="Z41" s="280"/>
      <c r="AA41" s="280"/>
      <c r="AB41" s="280"/>
      <c r="AC41" s="280"/>
      <c r="AD41" s="280"/>
      <c r="AE41" s="280"/>
      <c r="AF41" s="280"/>
      <c r="AG41" s="280"/>
      <c r="AH41" s="280"/>
    </row>
    <row r="42" spans="1:36" ht="18.75" customHeight="1">
      <c r="X42" s="280"/>
      <c r="Y42" s="280"/>
      <c r="Z42" s="280"/>
      <c r="AA42" s="280"/>
      <c r="AB42" s="280"/>
      <c r="AC42" s="280"/>
      <c r="AD42" s="280"/>
      <c r="AE42" s="280"/>
      <c r="AF42" s="280"/>
      <c r="AG42" s="280"/>
      <c r="AH42" s="280"/>
      <c r="AI42" s="280"/>
      <c r="AJ42" s="280"/>
    </row>
    <row r="43" spans="1:36" s="33" customFormat="1" ht="17.100000000000001" customHeight="1">
      <c r="A43" s="33" t="s">
        <v>15</v>
      </c>
      <c r="C43" s="33" t="s">
        <v>49</v>
      </c>
      <c r="U43" s="178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</row>
    <row r="44" spans="1:36" ht="17.100000000000001" customHeight="1">
      <c r="L44" s="601"/>
      <c r="M44" s="601"/>
      <c r="N44" s="601"/>
      <c r="O44" s="601"/>
      <c r="P44" s="601"/>
      <c r="Q44" s="601"/>
      <c r="R44" s="601"/>
      <c r="S44" s="601"/>
      <c r="T44" s="601"/>
      <c r="U44" s="601"/>
      <c r="V44" s="601"/>
      <c r="W44" s="601"/>
      <c r="X44" s="280"/>
      <c r="Y44" s="280"/>
      <c r="Z44" s="280"/>
      <c r="AA44" s="280"/>
      <c r="AB44" s="280"/>
      <c r="AC44" s="280"/>
      <c r="AD44" s="280"/>
      <c r="AE44" s="280"/>
      <c r="AF44" s="280"/>
      <c r="AG44" s="280"/>
      <c r="AH44" s="280"/>
      <c r="AI44" s="280"/>
      <c r="AJ44" s="280"/>
    </row>
    <row r="45" spans="1:36" s="600" customFormat="1" ht="22.5">
      <c r="A45" s="1034">
        <v>1</v>
      </c>
      <c r="B45" s="646"/>
      <c r="C45" s="646"/>
      <c r="D45" s="646"/>
      <c r="E45" s="647"/>
      <c r="F45" s="647"/>
      <c r="G45" s="648"/>
      <c r="H45" s="648"/>
      <c r="I45" s="645"/>
      <c r="J45" s="617"/>
      <c r="K45" s="617"/>
      <c r="L45" s="644">
        <f>mergeValue(A45)</f>
        <v>1</v>
      </c>
      <c r="M45" s="588" t="s">
        <v>21</v>
      </c>
      <c r="N45" s="630"/>
      <c r="O45" s="1085"/>
      <c r="P45" s="1086"/>
      <c r="Q45" s="1086"/>
      <c r="R45" s="1086"/>
      <c r="S45" s="1086"/>
      <c r="T45" s="1086"/>
      <c r="U45" s="1086"/>
      <c r="V45" s="1086"/>
      <c r="W45" s="853" t="s">
        <v>627</v>
      </c>
      <c r="X45" s="636"/>
      <c r="Y45" s="636"/>
      <c r="Z45" s="636"/>
      <c r="AA45" s="636"/>
      <c r="AB45" s="636"/>
      <c r="AC45" s="636"/>
      <c r="AD45" s="636"/>
      <c r="AE45" s="636"/>
      <c r="AF45" s="636"/>
      <c r="AG45" s="636"/>
      <c r="AH45" s="636"/>
    </row>
    <row r="46" spans="1:36" s="600" customFormat="1" ht="22.5">
      <c r="A46" s="1034"/>
      <c r="B46" s="1034">
        <v>1</v>
      </c>
      <c r="C46" s="646"/>
      <c r="D46" s="646"/>
      <c r="E46" s="649"/>
      <c r="F46" s="648"/>
      <c r="G46" s="648"/>
      <c r="H46" s="648"/>
      <c r="I46" s="623"/>
      <c r="J46" s="618"/>
      <c r="L46" s="644" t="str">
        <f>mergeValue(A46) &amp;"."&amp; mergeValue(B46)</f>
        <v>1.1</v>
      </c>
      <c r="M46" s="607" t="s">
        <v>16</v>
      </c>
      <c r="N46" s="630"/>
      <c r="O46" s="1085"/>
      <c r="P46" s="1086"/>
      <c r="Q46" s="1086"/>
      <c r="R46" s="1086"/>
      <c r="S46" s="1086"/>
      <c r="T46" s="1086"/>
      <c r="U46" s="1086"/>
      <c r="V46" s="1086"/>
      <c r="W46" s="853" t="s">
        <v>449</v>
      </c>
      <c r="X46" s="636"/>
      <c r="Y46" s="636"/>
      <c r="Z46" s="636"/>
      <c r="AA46" s="636"/>
      <c r="AB46" s="636"/>
      <c r="AC46" s="636"/>
      <c r="AD46" s="636"/>
      <c r="AE46" s="636"/>
      <c r="AF46" s="636"/>
      <c r="AG46" s="636"/>
      <c r="AH46" s="636"/>
    </row>
    <row r="47" spans="1:36" s="600" customFormat="1" ht="45">
      <c r="A47" s="1034"/>
      <c r="B47" s="1034"/>
      <c r="C47" s="1034">
        <v>1</v>
      </c>
      <c r="D47" s="646"/>
      <c r="E47" s="649"/>
      <c r="F47" s="648"/>
      <c r="G47" s="648"/>
      <c r="H47" s="648"/>
      <c r="I47" s="655"/>
      <c r="J47" s="618"/>
      <c r="K47" s="604"/>
      <c r="L47" s="644" t="str">
        <f>mergeValue(A47) &amp;"."&amp; mergeValue(B47)&amp;"."&amp; mergeValue(C47)</f>
        <v>1.1.1</v>
      </c>
      <c r="M47" s="608" t="s">
        <v>560</v>
      </c>
      <c r="N47" s="630"/>
      <c r="O47" s="1085"/>
      <c r="P47" s="1086"/>
      <c r="Q47" s="1086"/>
      <c r="R47" s="1086"/>
      <c r="S47" s="1086"/>
      <c r="T47" s="1086"/>
      <c r="U47" s="1086"/>
      <c r="V47" s="1086"/>
      <c r="W47" s="853" t="s">
        <v>561</v>
      </c>
      <c r="X47" s="636"/>
      <c r="Y47" s="636"/>
      <c r="Z47" s="636"/>
      <c r="AA47" s="641"/>
      <c r="AB47" s="636"/>
      <c r="AC47" s="636"/>
      <c r="AD47" s="636"/>
      <c r="AE47" s="636"/>
      <c r="AF47" s="636"/>
      <c r="AG47" s="636"/>
      <c r="AH47" s="636"/>
    </row>
    <row r="48" spans="1:36" s="600" customFormat="1" ht="33.75">
      <c r="A48" s="1034"/>
      <c r="B48" s="1034"/>
      <c r="C48" s="1034"/>
      <c r="D48" s="1034">
        <v>1</v>
      </c>
      <c r="E48" s="649"/>
      <c r="F48" s="648"/>
      <c r="G48" s="648"/>
      <c r="H48" s="1018"/>
      <c r="I48" s="1027"/>
      <c r="J48" s="618"/>
      <c r="K48" s="604"/>
      <c r="L48" s="644" t="str">
        <f>mergeValue(A48) &amp;"."&amp; mergeValue(B48)&amp;"."&amp; mergeValue(C48)&amp;"."&amp; mergeValue(D48)</f>
        <v>1.1.1.1</v>
      </c>
      <c r="M48" s="609" t="s">
        <v>384</v>
      </c>
      <c r="N48" s="630"/>
      <c r="O48" s="1088"/>
      <c r="P48" s="1089"/>
      <c r="Q48" s="1089"/>
      <c r="R48" s="1089"/>
      <c r="S48" s="1089"/>
      <c r="T48" s="1089"/>
      <c r="U48" s="1089"/>
      <c r="V48" s="1089"/>
      <c r="W48" s="853" t="s">
        <v>575</v>
      </c>
      <c r="X48" s="636"/>
      <c r="Y48" s="636"/>
      <c r="Z48" s="636"/>
      <c r="AA48" s="641"/>
      <c r="AB48" s="636"/>
      <c r="AC48" s="636"/>
      <c r="AD48" s="636"/>
      <c r="AE48" s="636"/>
      <c r="AF48" s="636"/>
      <c r="AG48" s="636"/>
      <c r="AH48" s="636"/>
    </row>
    <row r="49" spans="1:36" s="600" customFormat="1" ht="33.75" customHeight="1">
      <c r="A49" s="1034"/>
      <c r="B49" s="1034"/>
      <c r="C49" s="1034"/>
      <c r="D49" s="1034"/>
      <c r="E49" s="1035" t="s">
        <v>83</v>
      </c>
      <c r="F49" s="646"/>
      <c r="G49" s="648"/>
      <c r="H49" s="1018"/>
      <c r="I49" s="1027"/>
      <c r="J49" s="1018"/>
      <c r="K49" s="604"/>
      <c r="L49" s="644" t="str">
        <f>mergeValue(A49) &amp;"."&amp; mergeValue(B49)&amp;"."&amp; mergeValue(C49)&amp;"."&amp; mergeValue(D49)&amp;"."&amp; mergeValue(E49)</f>
        <v>1.1.1.1.1</v>
      </c>
      <c r="M49" s="613" t="s">
        <v>10</v>
      </c>
      <c r="N49" s="631"/>
      <c r="O49" s="1091"/>
      <c r="P49" s="1092"/>
      <c r="Q49" s="1092"/>
      <c r="R49" s="1092"/>
      <c r="S49" s="1092"/>
      <c r="T49" s="1092"/>
      <c r="U49" s="1092"/>
      <c r="V49" s="1092"/>
      <c r="W49" s="853" t="s">
        <v>450</v>
      </c>
      <c r="X49" s="636"/>
      <c r="Y49" s="641" t="str">
        <f>strCheckUnique(Z49:Z52)</f>
        <v/>
      </c>
      <c r="Z49" s="636"/>
      <c r="AA49" s="641"/>
      <c r="AB49" s="636"/>
      <c r="AC49" s="636"/>
      <c r="AD49" s="636"/>
      <c r="AE49" s="636"/>
      <c r="AF49" s="636"/>
      <c r="AG49" s="636"/>
      <c r="AH49" s="636"/>
    </row>
    <row r="50" spans="1:36" s="600" customFormat="1" ht="168" customHeight="1">
      <c r="A50" s="1034"/>
      <c r="B50" s="1034"/>
      <c r="C50" s="1034"/>
      <c r="D50" s="1034"/>
      <c r="E50" s="1035"/>
      <c r="F50" s="646">
        <v>1</v>
      </c>
      <c r="G50" s="646"/>
      <c r="H50" s="1018"/>
      <c r="I50" s="1027"/>
      <c r="J50" s="1018"/>
      <c r="K50" s="655"/>
      <c r="L50" s="644" t="str">
        <f>mergeValue(A50) &amp;"."&amp; mergeValue(B50)&amp;"."&amp; mergeValue(C50)&amp;"."&amp; mergeValue(D50)&amp;"."&amp; mergeValue(E50)&amp;"."&amp; mergeValue(F50)</f>
        <v>1.1.1.1.1.1</v>
      </c>
      <c r="M50" s="643"/>
      <c r="N50" s="1026"/>
      <c r="O50" s="620"/>
      <c r="P50" s="620"/>
      <c r="Q50" s="620"/>
      <c r="R50" s="1021"/>
      <c r="S50" s="1036" t="s">
        <v>74</v>
      </c>
      <c r="T50" s="1021"/>
      <c r="U50" s="1036" t="s">
        <v>75</v>
      </c>
      <c r="V50" s="815"/>
      <c r="W50" s="1016" t="s">
        <v>628</v>
      </c>
      <c r="X50" s="636" t="str">
        <f>strCheckDate(O51:V51)</f>
        <v/>
      </c>
      <c r="Y50" s="636"/>
      <c r="Z50" s="641" t="str">
        <f>IF(M50="","",M50 )</f>
        <v/>
      </c>
      <c r="AA50" s="641"/>
      <c r="AB50" s="641"/>
      <c r="AC50" s="641"/>
      <c r="AD50" s="636"/>
      <c r="AE50" s="636"/>
      <c r="AF50" s="636"/>
      <c r="AG50" s="636"/>
      <c r="AH50" s="636"/>
    </row>
    <row r="51" spans="1:36" s="600" customFormat="1" ht="14.25" hidden="1" customHeight="1">
      <c r="A51" s="1034"/>
      <c r="B51" s="1034"/>
      <c r="C51" s="1034"/>
      <c r="D51" s="1034"/>
      <c r="E51" s="1035"/>
      <c r="F51" s="646"/>
      <c r="G51" s="646"/>
      <c r="H51" s="1018"/>
      <c r="I51" s="1027"/>
      <c r="J51" s="1018"/>
      <c r="K51" s="655"/>
      <c r="L51" s="612"/>
      <c r="M51" s="661"/>
      <c r="N51" s="1026"/>
      <c r="O51" s="637"/>
      <c r="P51" s="634"/>
      <c r="Q51" s="635" t="str">
        <f>R50 &amp; "-" &amp; T50</f>
        <v>-</v>
      </c>
      <c r="R51" s="1021"/>
      <c r="S51" s="1036"/>
      <c r="T51" s="1022"/>
      <c r="U51" s="1036"/>
      <c r="V51" s="815"/>
      <c r="W51" s="1016"/>
      <c r="X51" s="636"/>
      <c r="Y51" s="636"/>
      <c r="Z51" s="636"/>
      <c r="AA51" s="641"/>
      <c r="AB51" s="636"/>
      <c r="AC51" s="636"/>
      <c r="AD51" s="636"/>
      <c r="AE51" s="636"/>
      <c r="AF51" s="636"/>
      <c r="AG51" s="636"/>
      <c r="AH51" s="636"/>
    </row>
    <row r="52" spans="1:36" s="599" customFormat="1" ht="15" customHeight="1">
      <c r="A52" s="1034"/>
      <c r="B52" s="1034"/>
      <c r="C52" s="1034"/>
      <c r="D52" s="1034"/>
      <c r="E52" s="1035"/>
      <c r="F52" s="650"/>
      <c r="G52" s="648"/>
      <c r="H52" s="1018"/>
      <c r="I52" s="1027"/>
      <c r="J52" s="1018"/>
      <c r="K52" s="624"/>
      <c r="L52" s="605"/>
      <c r="M52" s="614" t="s">
        <v>385</v>
      </c>
      <c r="N52" s="621"/>
      <c r="O52" s="606"/>
      <c r="P52" s="606"/>
      <c r="Q52" s="606"/>
      <c r="R52" s="628"/>
      <c r="S52" s="622"/>
      <c r="T52" s="622"/>
      <c r="U52" s="622"/>
      <c r="V52" s="844"/>
      <c r="W52" s="1016"/>
      <c r="X52" s="638"/>
      <c r="Y52" s="638"/>
      <c r="Z52" s="638"/>
      <c r="AA52" s="641"/>
      <c r="AB52" s="638"/>
      <c r="AC52" s="636"/>
      <c r="AD52" s="636"/>
      <c r="AE52" s="636"/>
      <c r="AF52" s="636"/>
      <c r="AG52" s="636"/>
      <c r="AH52" s="636"/>
      <c r="AI52" s="600"/>
    </row>
    <row r="53" spans="1:36" s="599" customFormat="1" ht="15" customHeight="1">
      <c r="A53" s="1034"/>
      <c r="B53" s="1034"/>
      <c r="C53" s="1034"/>
      <c r="D53" s="1034"/>
      <c r="E53" s="649"/>
      <c r="F53" s="650"/>
      <c r="G53" s="648"/>
      <c r="H53" s="1018"/>
      <c r="I53" s="1027"/>
      <c r="J53" s="603"/>
      <c r="K53" s="624"/>
      <c r="L53" s="605"/>
      <c r="M53" s="611" t="s">
        <v>13</v>
      </c>
      <c r="N53" s="621"/>
      <c r="O53" s="606"/>
      <c r="P53" s="606"/>
      <c r="Q53" s="606"/>
      <c r="R53" s="628"/>
      <c r="S53" s="622"/>
      <c r="T53" s="622"/>
      <c r="U53" s="621"/>
      <c r="V53" s="622"/>
      <c r="W53" s="843"/>
      <c r="X53" s="638"/>
      <c r="Y53" s="638"/>
      <c r="Z53" s="638"/>
      <c r="AA53" s="638"/>
      <c r="AB53" s="638"/>
      <c r="AC53" s="638"/>
      <c r="AD53" s="638"/>
      <c r="AE53" s="638"/>
      <c r="AF53" s="638"/>
      <c r="AG53" s="638"/>
      <c r="AH53" s="638"/>
    </row>
    <row r="54" spans="1:36" s="599" customFormat="1" ht="15" customHeight="1">
      <c r="A54" s="1034"/>
      <c r="B54" s="1034"/>
      <c r="C54" s="1034"/>
      <c r="D54" s="651"/>
      <c r="E54" s="651"/>
      <c r="F54" s="652"/>
      <c r="G54" s="651"/>
      <c r="H54" s="648"/>
      <c r="I54" s="624"/>
      <c r="J54" s="603"/>
      <c r="K54" s="617"/>
      <c r="L54" s="659"/>
      <c r="M54" s="256" t="s">
        <v>386</v>
      </c>
      <c r="N54" s="660"/>
      <c r="O54" s="658"/>
      <c r="P54" s="658"/>
      <c r="Q54" s="658"/>
      <c r="R54" s="657"/>
      <c r="S54" s="154"/>
      <c r="T54" s="154"/>
      <c r="U54" s="660"/>
      <c r="V54" s="154"/>
      <c r="W54" s="182"/>
      <c r="X54" s="638"/>
      <c r="Y54" s="638"/>
      <c r="Z54" s="638"/>
      <c r="AA54" s="638"/>
      <c r="AB54" s="638"/>
      <c r="AC54" s="638"/>
      <c r="AD54" s="638"/>
      <c r="AE54" s="638"/>
      <c r="AF54" s="638"/>
      <c r="AG54" s="638"/>
      <c r="AH54" s="638"/>
    </row>
    <row r="55" spans="1:36" s="599" customFormat="1" ht="15" customHeight="1">
      <c r="A55" s="1034"/>
      <c r="B55" s="1034"/>
      <c r="C55" s="651"/>
      <c r="D55" s="651"/>
      <c r="E55" s="651"/>
      <c r="F55" s="652"/>
      <c r="G55" s="651"/>
      <c r="H55" s="648"/>
      <c r="I55" s="624"/>
      <c r="J55" s="603"/>
      <c r="K55" s="617"/>
      <c r="L55" s="605"/>
      <c r="M55" s="610" t="s">
        <v>365</v>
      </c>
      <c r="N55" s="622"/>
      <c r="O55" s="610"/>
      <c r="P55" s="610"/>
      <c r="Q55" s="610"/>
      <c r="R55" s="628"/>
      <c r="S55" s="622"/>
      <c r="T55" s="622"/>
      <c r="U55" s="621"/>
      <c r="V55" s="622"/>
      <c r="W55" s="619"/>
      <c r="X55" s="638"/>
      <c r="Y55" s="638"/>
      <c r="Z55" s="638"/>
      <c r="AA55" s="638"/>
      <c r="AB55" s="638"/>
      <c r="AC55" s="638"/>
      <c r="AD55" s="638"/>
      <c r="AE55" s="638"/>
      <c r="AF55" s="638"/>
      <c r="AG55" s="638"/>
      <c r="AH55" s="638"/>
    </row>
    <row r="56" spans="1:36" s="599" customFormat="1" ht="15" customHeight="1">
      <c r="A56" s="1034"/>
      <c r="B56" s="651"/>
      <c r="C56" s="651"/>
      <c r="D56" s="651"/>
      <c r="E56" s="651"/>
      <c r="F56" s="652"/>
      <c r="G56" s="651"/>
      <c r="H56" s="648"/>
      <c r="I56" s="624"/>
      <c r="J56" s="603"/>
      <c r="K56" s="617"/>
      <c r="L56" s="605"/>
      <c r="M56" s="616" t="s">
        <v>19</v>
      </c>
      <c r="N56" s="622"/>
      <c r="O56" s="610"/>
      <c r="P56" s="610"/>
      <c r="Q56" s="610"/>
      <c r="R56" s="628"/>
      <c r="S56" s="622"/>
      <c r="T56" s="622"/>
      <c r="U56" s="621"/>
      <c r="V56" s="622"/>
      <c r="W56" s="619"/>
      <c r="X56" s="638"/>
      <c r="Y56" s="638"/>
      <c r="Z56" s="638"/>
      <c r="AA56" s="638"/>
      <c r="AB56" s="638"/>
      <c r="AC56" s="638"/>
      <c r="AD56" s="638"/>
      <c r="AE56" s="638"/>
      <c r="AF56" s="638"/>
      <c r="AG56" s="638"/>
      <c r="AH56" s="638"/>
    </row>
    <row r="57" spans="1:36" s="599" customFormat="1" ht="15" customHeight="1">
      <c r="A57" s="646"/>
      <c r="B57" s="653"/>
      <c r="C57" s="653"/>
      <c r="D57" s="653"/>
      <c r="E57" s="654"/>
      <c r="F57" s="653"/>
      <c r="G57" s="648"/>
      <c r="H57" s="648"/>
      <c r="I57" s="623"/>
      <c r="J57" s="603"/>
      <c r="K57" s="655"/>
      <c r="L57" s="605"/>
      <c r="M57" s="625" t="s">
        <v>291</v>
      </c>
      <c r="N57" s="622"/>
      <c r="O57" s="610"/>
      <c r="P57" s="610"/>
      <c r="Q57" s="610"/>
      <c r="R57" s="628"/>
      <c r="S57" s="622"/>
      <c r="T57" s="622"/>
      <c r="U57" s="621"/>
      <c r="V57" s="622"/>
      <c r="W57" s="619"/>
      <c r="X57" s="638"/>
      <c r="Y57" s="638"/>
      <c r="Z57" s="638"/>
      <c r="AA57" s="638"/>
      <c r="AB57" s="638"/>
      <c r="AC57" s="638"/>
      <c r="AD57" s="638"/>
      <c r="AE57" s="638"/>
      <c r="AF57" s="638"/>
      <c r="AG57" s="638"/>
      <c r="AH57" s="638"/>
    </row>
    <row r="58" spans="1:36" ht="18.75" customHeight="1">
      <c r="X58" s="280"/>
      <c r="Y58" s="280"/>
      <c r="Z58" s="280"/>
      <c r="AA58" s="280"/>
      <c r="AB58" s="280"/>
      <c r="AC58" s="280"/>
      <c r="AD58" s="280"/>
      <c r="AE58" s="280"/>
      <c r="AF58" s="280"/>
      <c r="AG58" s="280"/>
      <c r="AH58" s="280"/>
      <c r="AI58" s="280"/>
      <c r="AJ58" s="280"/>
    </row>
    <row r="59" spans="1:36" s="33" customFormat="1" ht="17.100000000000001" hidden="1" customHeight="1">
      <c r="A59" s="33" t="s">
        <v>15</v>
      </c>
      <c r="C59" s="33" t="s">
        <v>50</v>
      </c>
      <c r="V59" s="178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</row>
    <row r="60" spans="1:36" ht="17.100000000000001" hidden="1" customHeight="1"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280"/>
      <c r="Y60" s="280"/>
      <c r="Z60" s="280"/>
      <c r="AA60" s="280"/>
      <c r="AB60" s="280"/>
      <c r="AC60" s="280"/>
      <c r="AD60" s="280"/>
      <c r="AE60" s="280"/>
      <c r="AF60" s="280"/>
      <c r="AG60" s="280"/>
      <c r="AH60" s="280"/>
      <c r="AI60" s="280"/>
      <c r="AJ60" s="280"/>
    </row>
    <row r="61" spans="1:36" s="34" customFormat="1" ht="22.5" hidden="1">
      <c r="A61" s="1034">
        <v>1</v>
      </c>
      <c r="B61" s="313"/>
      <c r="C61" s="313"/>
      <c r="D61" s="313"/>
      <c r="E61" s="314"/>
      <c r="F61" s="447"/>
      <c r="G61" s="447"/>
      <c r="H61" s="447"/>
      <c r="I61" s="315"/>
      <c r="J61" s="175"/>
      <c r="K61" s="175"/>
      <c r="L61" s="312">
        <f>mergeValue(A61)</f>
        <v>1</v>
      </c>
      <c r="M61" s="544" t="s">
        <v>21</v>
      </c>
      <c r="N61" s="528"/>
      <c r="O61" s="1020"/>
      <c r="P61" s="1020"/>
      <c r="Q61" s="1020"/>
      <c r="R61" s="1020"/>
      <c r="S61" s="1020"/>
      <c r="T61" s="1020"/>
      <c r="U61" s="1020"/>
      <c r="V61" s="1020"/>
      <c r="W61" s="556" t="s">
        <v>448</v>
      </c>
      <c r="X61" s="276"/>
      <c r="Y61" s="276"/>
      <c r="Z61" s="276"/>
      <c r="AA61" s="276"/>
      <c r="AB61" s="276"/>
      <c r="AC61" s="276"/>
      <c r="AD61" s="276"/>
      <c r="AE61" s="276"/>
      <c r="AF61" s="276"/>
      <c r="AG61" s="276"/>
      <c r="AH61" s="276"/>
    </row>
    <row r="62" spans="1:36" s="34" customFormat="1" ht="22.5" hidden="1">
      <c r="A62" s="1034"/>
      <c r="B62" s="1034">
        <v>1</v>
      </c>
      <c r="C62" s="313"/>
      <c r="D62" s="313"/>
      <c r="E62" s="447"/>
      <c r="F62" s="447"/>
      <c r="G62" s="447"/>
      <c r="H62" s="447"/>
      <c r="I62" s="192"/>
      <c r="J62" s="176"/>
      <c r="L62" s="312" t="str">
        <f>mergeValue(A62) &amp;"."&amp; mergeValue(B62)</f>
        <v>1.1</v>
      </c>
      <c r="M62" s="155" t="s">
        <v>16</v>
      </c>
      <c r="N62" s="264"/>
      <c r="O62" s="1020"/>
      <c r="P62" s="1020"/>
      <c r="Q62" s="1020"/>
      <c r="R62" s="1020"/>
      <c r="S62" s="1020"/>
      <c r="T62" s="1020"/>
      <c r="U62" s="1020"/>
      <c r="V62" s="1020"/>
      <c r="W62" s="265" t="s">
        <v>449</v>
      </c>
      <c r="X62" s="276"/>
      <c r="Y62" s="276"/>
      <c r="Z62" s="276"/>
      <c r="AA62" s="276"/>
      <c r="AB62" s="276"/>
      <c r="AC62" s="276"/>
      <c r="AD62" s="276"/>
      <c r="AE62" s="276"/>
      <c r="AF62" s="276"/>
      <c r="AG62" s="276"/>
      <c r="AH62" s="276"/>
    </row>
    <row r="63" spans="1:36" s="34" customFormat="1" ht="45" hidden="1">
      <c r="A63" s="1034"/>
      <c r="B63" s="1034"/>
      <c r="C63" s="1034">
        <v>1</v>
      </c>
      <c r="D63" s="313"/>
      <c r="E63" s="447"/>
      <c r="F63" s="447"/>
      <c r="G63" s="447"/>
      <c r="H63" s="447"/>
      <c r="I63" s="316"/>
      <c r="J63" s="176"/>
      <c r="K63" s="98"/>
      <c r="L63" s="312" t="str">
        <f>mergeValue(A63) &amp;"."&amp; mergeValue(B63)&amp;"."&amp; mergeValue(C63)</f>
        <v>1.1.1</v>
      </c>
      <c r="M63" s="156" t="s">
        <v>560</v>
      </c>
      <c r="N63" s="264"/>
      <c r="O63" s="1020"/>
      <c r="P63" s="1020"/>
      <c r="Q63" s="1020"/>
      <c r="R63" s="1020"/>
      <c r="S63" s="1020"/>
      <c r="T63" s="1020"/>
      <c r="U63" s="1020"/>
      <c r="V63" s="1020"/>
      <c r="W63" s="265" t="s">
        <v>561</v>
      </c>
      <c r="X63" s="276"/>
      <c r="Y63" s="276"/>
      <c r="Z63" s="276"/>
      <c r="AA63" s="290"/>
      <c r="AB63" s="276"/>
      <c r="AC63" s="276"/>
      <c r="AD63" s="276"/>
      <c r="AE63" s="276"/>
      <c r="AF63" s="276"/>
      <c r="AG63" s="276"/>
      <c r="AH63" s="276"/>
    </row>
    <row r="64" spans="1:36" s="34" customFormat="1" ht="33.75" hidden="1">
      <c r="A64" s="1034"/>
      <c r="B64" s="1034"/>
      <c r="C64" s="1034"/>
      <c r="D64" s="1034">
        <v>1</v>
      </c>
      <c r="E64" s="447"/>
      <c r="F64" s="447"/>
      <c r="G64" s="447"/>
      <c r="H64" s="447"/>
      <c r="I64" s="1018"/>
      <c r="J64" s="176"/>
      <c r="K64" s="98"/>
      <c r="L64" s="312" t="str">
        <f>mergeValue(A64) &amp;"."&amp; mergeValue(B64)&amp;"."&amp; mergeValue(C64)&amp;"."&amp; mergeValue(D64)</f>
        <v>1.1.1.1</v>
      </c>
      <c r="M64" s="157" t="s">
        <v>384</v>
      </c>
      <c r="N64" s="264"/>
      <c r="O64" s="1019"/>
      <c r="P64" s="1019"/>
      <c r="Q64" s="1019"/>
      <c r="R64" s="1019"/>
      <c r="S64" s="1019"/>
      <c r="T64" s="1019"/>
      <c r="U64" s="1019"/>
      <c r="V64" s="1019"/>
      <c r="W64" s="265" t="s">
        <v>556</v>
      </c>
      <c r="X64" s="276"/>
      <c r="Y64" s="276"/>
      <c r="Z64" s="276"/>
      <c r="AA64" s="290"/>
      <c r="AB64" s="276"/>
      <c r="AC64" s="276"/>
      <c r="AD64" s="276"/>
      <c r="AE64" s="276"/>
      <c r="AF64" s="276"/>
      <c r="AG64" s="276"/>
      <c r="AH64" s="276"/>
    </row>
    <row r="65" spans="1:36" s="34" customFormat="1" ht="45" hidden="1">
      <c r="A65" s="1034"/>
      <c r="B65" s="1034"/>
      <c r="C65" s="1034"/>
      <c r="D65" s="1034"/>
      <c r="E65" s="1034">
        <v>1</v>
      </c>
      <c r="F65" s="447"/>
      <c r="G65" s="447"/>
      <c r="H65" s="447"/>
      <c r="I65" s="1018"/>
      <c r="J65" s="1018"/>
      <c r="K65" s="98"/>
      <c r="L65" s="312" t="str">
        <f>mergeValue(A65) &amp;"."&amp; mergeValue(B65)&amp;"."&amp; mergeValue(C65)&amp;"."&amp; mergeValue(D65)&amp;"."&amp; mergeValue(E65)</f>
        <v>1.1.1.1.1</v>
      </c>
      <c r="M65" s="167" t="s">
        <v>10</v>
      </c>
      <c r="N65" s="265"/>
      <c r="O65" s="1023"/>
      <c r="P65" s="1023"/>
      <c r="Q65" s="1023"/>
      <c r="R65" s="1023"/>
      <c r="S65" s="1023"/>
      <c r="T65" s="1023"/>
      <c r="U65" s="1023"/>
      <c r="V65" s="1023"/>
      <c r="W65" s="265" t="s">
        <v>450</v>
      </c>
      <c r="X65" s="276"/>
      <c r="Y65" s="290" t="str">
        <f>strCheckUnique(Z65:Z68)</f>
        <v/>
      </c>
      <c r="Z65" s="276"/>
      <c r="AA65" s="290"/>
      <c r="AB65" s="276"/>
      <c r="AC65" s="276"/>
      <c r="AD65" s="276"/>
      <c r="AE65" s="276"/>
      <c r="AF65" s="276"/>
      <c r="AG65" s="276"/>
      <c r="AH65" s="276"/>
    </row>
    <row r="66" spans="1:36" s="34" customFormat="1" ht="66" hidden="1" customHeight="1">
      <c r="A66" s="1034"/>
      <c r="B66" s="1034"/>
      <c r="C66" s="1034"/>
      <c r="D66" s="1034"/>
      <c r="E66" s="1034"/>
      <c r="F66" s="313">
        <v>1</v>
      </c>
      <c r="G66" s="313"/>
      <c r="H66" s="313"/>
      <c r="I66" s="1018"/>
      <c r="J66" s="1018"/>
      <c r="K66" s="316"/>
      <c r="L66" s="312" t="str">
        <f>mergeValue(A66) &amp;"."&amp; mergeValue(B66)&amp;"."&amp; mergeValue(C66)&amp;"."&amp; mergeValue(D66)&amp;"."&amp; mergeValue(E66)&amp;"."&amp; mergeValue(F66)</f>
        <v>1.1.1.1.1.1</v>
      </c>
      <c r="M66" s="306"/>
      <c r="N66" s="1026"/>
      <c r="O66" s="187"/>
      <c r="P66" s="187"/>
      <c r="Q66" s="187"/>
      <c r="R66" s="1021"/>
      <c r="S66" s="1025" t="s">
        <v>74</v>
      </c>
      <c r="T66" s="1021"/>
      <c r="U66" s="1025" t="s">
        <v>75</v>
      </c>
      <c r="V66" s="261"/>
      <c r="W66" s="1113" t="s">
        <v>451</v>
      </c>
      <c r="X66" s="276" t="str">
        <f>strCheckDate(O67:V67)</f>
        <v/>
      </c>
      <c r="Y66" s="276"/>
      <c r="Z66" s="290" t="str">
        <f>IF(M66="","",M66 )</f>
        <v/>
      </c>
      <c r="AA66" s="290"/>
      <c r="AB66" s="290"/>
      <c r="AC66" s="290"/>
      <c r="AD66" s="276"/>
      <c r="AE66" s="276"/>
      <c r="AF66" s="276"/>
      <c r="AG66" s="276"/>
      <c r="AH66" s="276"/>
    </row>
    <row r="67" spans="1:36" s="34" customFormat="1" ht="14.25" hidden="1" customHeight="1">
      <c r="A67" s="1034"/>
      <c r="B67" s="1034"/>
      <c r="C67" s="1034"/>
      <c r="D67" s="1034"/>
      <c r="E67" s="1034"/>
      <c r="F67" s="313"/>
      <c r="G67" s="313"/>
      <c r="H67" s="313"/>
      <c r="I67" s="1018"/>
      <c r="J67" s="1018"/>
      <c r="K67" s="316"/>
      <c r="L67" s="166"/>
      <c r="M67" s="196"/>
      <c r="N67" s="1026"/>
      <c r="O67" s="277"/>
      <c r="P67" s="274"/>
      <c r="Q67" s="275" t="str">
        <f>R66 &amp; "-" &amp; T66</f>
        <v>-</v>
      </c>
      <c r="R67" s="1021"/>
      <c r="S67" s="1025"/>
      <c r="T67" s="1022"/>
      <c r="U67" s="1025"/>
      <c r="V67" s="261"/>
      <c r="W67" s="1114"/>
      <c r="X67" s="276"/>
      <c r="Y67" s="276"/>
      <c r="Z67" s="276"/>
      <c r="AA67" s="290"/>
      <c r="AB67" s="276"/>
      <c r="AC67" s="276"/>
      <c r="AD67" s="276"/>
      <c r="AE67" s="276"/>
      <c r="AF67" s="276"/>
      <c r="AG67" s="276"/>
      <c r="AH67" s="276"/>
    </row>
    <row r="68" spans="1:36" ht="15" hidden="1" customHeight="1">
      <c r="A68" s="1034"/>
      <c r="B68" s="1034"/>
      <c r="C68" s="1034"/>
      <c r="D68" s="1034"/>
      <c r="E68" s="1034"/>
      <c r="F68" s="313"/>
      <c r="G68" s="313"/>
      <c r="H68" s="313"/>
      <c r="I68" s="1018"/>
      <c r="J68" s="1018"/>
      <c r="K68" s="193"/>
      <c r="L68" s="109"/>
      <c r="M68" s="170" t="s">
        <v>385</v>
      </c>
      <c r="N68" s="190"/>
      <c r="O68" s="153"/>
      <c r="P68" s="153"/>
      <c r="Q68" s="153"/>
      <c r="R68" s="244"/>
      <c r="S68" s="191"/>
      <c r="T68" s="191"/>
      <c r="U68" s="191"/>
      <c r="V68" s="181"/>
      <c r="W68" s="1115"/>
      <c r="X68" s="280"/>
      <c r="Y68" s="280"/>
      <c r="Z68" s="280"/>
      <c r="AA68" s="290"/>
      <c r="AB68" s="280"/>
      <c r="AC68" s="276"/>
      <c r="AD68" s="276"/>
      <c r="AE68" s="276"/>
      <c r="AF68" s="276"/>
      <c r="AG68" s="276"/>
      <c r="AH68" s="276"/>
      <c r="AI68" s="34"/>
    </row>
    <row r="69" spans="1:36" ht="14.25" hidden="1">
      <c r="A69" s="1034"/>
      <c r="B69" s="1034"/>
      <c r="C69" s="1034"/>
      <c r="D69" s="1034"/>
      <c r="E69" s="313"/>
      <c r="F69" s="447"/>
      <c r="G69" s="447"/>
      <c r="H69" s="447"/>
      <c r="I69" s="1018"/>
      <c r="J69" s="82"/>
      <c r="K69" s="193"/>
      <c r="L69" s="109"/>
      <c r="M69" s="160" t="s">
        <v>13</v>
      </c>
      <c r="N69" s="190"/>
      <c r="O69" s="153"/>
      <c r="P69" s="153"/>
      <c r="Q69" s="153"/>
      <c r="R69" s="244"/>
      <c r="S69" s="191"/>
      <c r="T69" s="191"/>
      <c r="U69" s="190"/>
      <c r="V69" s="191"/>
      <c r="W69" s="181"/>
      <c r="X69" s="280"/>
      <c r="Y69" s="280"/>
      <c r="Z69" s="280"/>
      <c r="AA69" s="280"/>
      <c r="AB69" s="280"/>
      <c r="AC69" s="280"/>
      <c r="AD69" s="280"/>
      <c r="AE69" s="280"/>
      <c r="AF69" s="280"/>
      <c r="AG69" s="280"/>
      <c r="AH69" s="280"/>
    </row>
    <row r="70" spans="1:36" ht="14.25" hidden="1">
      <c r="A70" s="1034"/>
      <c r="B70" s="1034"/>
      <c r="C70" s="1034"/>
      <c r="D70" s="313"/>
      <c r="E70" s="317"/>
      <c r="F70" s="447"/>
      <c r="G70" s="447"/>
      <c r="H70" s="447"/>
      <c r="I70" s="193"/>
      <c r="J70" s="82"/>
      <c r="K70" s="175"/>
      <c r="L70" s="109"/>
      <c r="M70" s="159" t="s">
        <v>386</v>
      </c>
      <c r="N70" s="190"/>
      <c r="O70" s="153"/>
      <c r="P70" s="153"/>
      <c r="Q70" s="153"/>
      <c r="R70" s="244"/>
      <c r="S70" s="191"/>
      <c r="T70" s="191"/>
      <c r="U70" s="190"/>
      <c r="V70" s="191"/>
      <c r="W70" s="181"/>
      <c r="X70" s="280"/>
      <c r="Y70" s="280"/>
      <c r="Z70" s="280"/>
      <c r="AA70" s="280"/>
      <c r="AB70" s="280"/>
      <c r="AC70" s="280"/>
      <c r="AD70" s="280"/>
      <c r="AE70" s="280"/>
      <c r="AF70" s="280"/>
      <c r="AG70" s="280"/>
      <c r="AH70" s="280"/>
    </row>
    <row r="71" spans="1:36" ht="14.25" hidden="1">
      <c r="A71" s="1034"/>
      <c r="B71" s="1034"/>
      <c r="C71" s="313"/>
      <c r="D71" s="313"/>
      <c r="E71" s="317"/>
      <c r="F71" s="447"/>
      <c r="G71" s="447"/>
      <c r="H71" s="447"/>
      <c r="I71" s="193"/>
      <c r="J71" s="82"/>
      <c r="K71" s="175"/>
      <c r="L71" s="109"/>
      <c r="M71" s="158" t="s">
        <v>365</v>
      </c>
      <c r="N71" s="191"/>
      <c r="O71" s="158"/>
      <c r="P71" s="158"/>
      <c r="Q71" s="158"/>
      <c r="R71" s="244"/>
      <c r="S71" s="191"/>
      <c r="T71" s="191"/>
      <c r="U71" s="190"/>
      <c r="V71" s="191"/>
      <c r="W71" s="181"/>
      <c r="X71" s="280"/>
      <c r="Y71" s="280"/>
      <c r="Z71" s="280"/>
      <c r="AA71" s="280"/>
      <c r="AB71" s="280"/>
      <c r="AC71" s="280"/>
      <c r="AD71" s="280"/>
      <c r="AE71" s="280"/>
      <c r="AF71" s="280"/>
      <c r="AG71" s="280"/>
      <c r="AH71" s="280"/>
    </row>
    <row r="72" spans="1:36" ht="14.25" hidden="1">
      <c r="A72" s="1034"/>
      <c r="B72" s="313"/>
      <c r="C72" s="317"/>
      <c r="D72" s="317"/>
      <c r="E72" s="317"/>
      <c r="F72" s="447"/>
      <c r="G72" s="447"/>
      <c r="H72" s="447"/>
      <c r="I72" s="193"/>
      <c r="J72" s="82"/>
      <c r="K72" s="175"/>
      <c r="L72" s="109"/>
      <c r="M72" s="172" t="s">
        <v>19</v>
      </c>
      <c r="N72" s="191"/>
      <c r="O72" s="158"/>
      <c r="P72" s="158"/>
      <c r="Q72" s="158"/>
      <c r="R72" s="244"/>
      <c r="S72" s="191"/>
      <c r="T72" s="191"/>
      <c r="U72" s="190"/>
      <c r="V72" s="191"/>
      <c r="W72" s="181"/>
      <c r="X72" s="280"/>
      <c r="Y72" s="280"/>
      <c r="Z72" s="280"/>
      <c r="AA72" s="280"/>
      <c r="AB72" s="280"/>
      <c r="AC72" s="280"/>
      <c r="AD72" s="280"/>
      <c r="AE72" s="280"/>
      <c r="AF72" s="280"/>
      <c r="AG72" s="280"/>
      <c r="AH72" s="280"/>
    </row>
    <row r="73" spans="1:36" ht="14.25" hidden="1">
      <c r="A73" s="313"/>
      <c r="B73" s="318"/>
      <c r="C73" s="318"/>
      <c r="D73" s="318"/>
      <c r="E73" s="319"/>
      <c r="F73" s="318"/>
      <c r="G73" s="447"/>
      <c r="H73" s="447"/>
      <c r="I73" s="192"/>
      <c r="J73" s="82"/>
      <c r="K73" s="316"/>
      <c r="L73" s="109"/>
      <c r="M73" s="201" t="s">
        <v>291</v>
      </c>
      <c r="N73" s="191"/>
      <c r="O73" s="158"/>
      <c r="P73" s="158"/>
      <c r="Q73" s="158"/>
      <c r="R73" s="244"/>
      <c r="S73" s="191"/>
      <c r="T73" s="191"/>
      <c r="U73" s="190"/>
      <c r="V73" s="191"/>
      <c r="W73" s="181"/>
      <c r="X73" s="280"/>
      <c r="Y73" s="280"/>
      <c r="Z73" s="280"/>
      <c r="AA73" s="280"/>
      <c r="AB73" s="280"/>
      <c r="AC73" s="280"/>
      <c r="AD73" s="280"/>
      <c r="AE73" s="280"/>
      <c r="AF73" s="280"/>
      <c r="AG73" s="280"/>
      <c r="AH73" s="280"/>
    </row>
    <row r="74" spans="1:36" ht="18.75" hidden="1" customHeight="1">
      <c r="X74" s="280"/>
      <c r="Y74" s="280"/>
      <c r="Z74" s="280"/>
      <c r="AA74" s="280"/>
      <c r="AB74" s="280"/>
      <c r="AC74" s="280"/>
      <c r="AD74" s="280"/>
      <c r="AE74" s="280"/>
      <c r="AF74" s="280"/>
      <c r="AG74" s="280"/>
      <c r="AH74" s="280"/>
      <c r="AI74" s="280"/>
      <c r="AJ74" s="280"/>
    </row>
    <row r="75" spans="1:36" s="33" customFormat="1" ht="17.100000000000001" hidden="1" customHeight="1">
      <c r="A75" s="33" t="s">
        <v>15</v>
      </c>
      <c r="C75" s="33" t="s">
        <v>51</v>
      </c>
      <c r="V75" s="178"/>
      <c r="X75" s="296"/>
      <c r="Y75" s="296"/>
      <c r="Z75" s="296"/>
      <c r="AA75" s="296"/>
      <c r="AB75" s="296"/>
      <c r="AC75" s="296"/>
      <c r="AD75" s="296"/>
      <c r="AE75" s="296"/>
      <c r="AF75" s="296"/>
      <c r="AG75" s="296"/>
      <c r="AH75" s="296"/>
      <c r="AI75" s="296"/>
      <c r="AJ75" s="296"/>
    </row>
    <row r="76" spans="1:36" ht="17.100000000000001" hidden="1" customHeight="1">
      <c r="L76" s="123"/>
      <c r="M76" s="123"/>
      <c r="N76" s="123"/>
      <c r="O76" s="123"/>
      <c r="P76" s="123"/>
      <c r="Q76" s="123"/>
      <c r="R76" s="123"/>
      <c r="S76" s="123"/>
      <c r="T76" s="123"/>
      <c r="U76" s="123"/>
      <c r="V76" s="123"/>
      <c r="W76" s="123"/>
      <c r="X76" s="280"/>
      <c r="Y76" s="280"/>
      <c r="Z76" s="280"/>
      <c r="AA76" s="280"/>
      <c r="AB76" s="280"/>
      <c r="AC76" s="280"/>
      <c r="AD76" s="280"/>
      <c r="AE76" s="280"/>
      <c r="AF76" s="280"/>
      <c r="AG76" s="280"/>
      <c r="AH76" s="280"/>
      <c r="AI76" s="280"/>
      <c r="AJ76" s="280"/>
    </row>
    <row r="77" spans="1:36" s="34" customFormat="1" ht="22.5" hidden="1">
      <c r="A77" s="1034">
        <v>1</v>
      </c>
      <c r="B77" s="313"/>
      <c r="C77" s="313"/>
      <c r="D77" s="313"/>
      <c r="E77" s="314"/>
      <c r="F77" s="447"/>
      <c r="G77" s="447"/>
      <c r="H77" s="447"/>
      <c r="I77" s="315"/>
      <c r="J77" s="175"/>
      <c r="K77" s="175"/>
      <c r="L77" s="312">
        <f>mergeValue(A77)</f>
        <v>1</v>
      </c>
      <c r="M77" s="544" t="s">
        <v>21</v>
      </c>
      <c r="N77" s="528"/>
      <c r="O77" s="1094"/>
      <c r="P77" s="1086"/>
      <c r="Q77" s="1086"/>
      <c r="R77" s="1086"/>
      <c r="S77" s="1086"/>
      <c r="T77" s="1086"/>
      <c r="U77" s="1086"/>
      <c r="V77" s="1087"/>
      <c r="W77" s="556" t="s">
        <v>448</v>
      </c>
      <c r="X77" s="276"/>
      <c r="Y77" s="276"/>
      <c r="Z77" s="276"/>
      <c r="AA77" s="276"/>
      <c r="AB77" s="276"/>
      <c r="AC77" s="276"/>
      <c r="AD77" s="276"/>
      <c r="AE77" s="276"/>
      <c r="AF77" s="276"/>
      <c r="AG77" s="276"/>
      <c r="AH77" s="276"/>
      <c r="AI77" s="276"/>
    </row>
    <row r="78" spans="1:36" s="34" customFormat="1" ht="22.5" hidden="1">
      <c r="A78" s="1034"/>
      <c r="B78" s="1034">
        <v>1</v>
      </c>
      <c r="C78" s="313"/>
      <c r="D78" s="313"/>
      <c r="E78" s="447"/>
      <c r="F78" s="447"/>
      <c r="G78" s="447"/>
      <c r="H78" s="447"/>
      <c r="I78" s="192"/>
      <c r="J78" s="176"/>
      <c r="L78" s="312" t="str">
        <f>mergeValue(A78) &amp;"."&amp; mergeValue(B78)</f>
        <v>1.1</v>
      </c>
      <c r="M78" s="155" t="s">
        <v>16</v>
      </c>
      <c r="N78" s="264"/>
      <c r="O78" s="1094"/>
      <c r="P78" s="1086"/>
      <c r="Q78" s="1086"/>
      <c r="R78" s="1086"/>
      <c r="S78" s="1086"/>
      <c r="T78" s="1086"/>
      <c r="U78" s="1086"/>
      <c r="V78" s="1087"/>
      <c r="W78" s="265" t="s">
        <v>449</v>
      </c>
      <c r="X78" s="276"/>
      <c r="Y78" s="276"/>
      <c r="Z78" s="276"/>
      <c r="AA78" s="276"/>
      <c r="AB78" s="276"/>
      <c r="AC78" s="276"/>
      <c r="AD78" s="276"/>
      <c r="AE78" s="276"/>
      <c r="AF78" s="276"/>
      <c r="AG78" s="276"/>
      <c r="AH78" s="276"/>
      <c r="AI78" s="276"/>
    </row>
    <row r="79" spans="1:36" s="34" customFormat="1" ht="45" hidden="1">
      <c r="A79" s="1034"/>
      <c r="B79" s="1034"/>
      <c r="C79" s="1034">
        <v>1</v>
      </c>
      <c r="D79" s="313"/>
      <c r="E79" s="447"/>
      <c r="F79" s="447"/>
      <c r="G79" s="447"/>
      <c r="H79" s="447"/>
      <c r="I79" s="316"/>
      <c r="J79" s="176"/>
      <c r="K79" s="98"/>
      <c r="L79" s="312" t="str">
        <f>mergeValue(A79) &amp;"."&amp; mergeValue(B79)&amp;"."&amp; mergeValue(C79)</f>
        <v>1.1.1</v>
      </c>
      <c r="M79" s="156" t="s">
        <v>560</v>
      </c>
      <c r="N79" s="264"/>
      <c r="O79" s="1094"/>
      <c r="P79" s="1086"/>
      <c r="Q79" s="1086"/>
      <c r="R79" s="1086"/>
      <c r="S79" s="1086"/>
      <c r="T79" s="1086"/>
      <c r="U79" s="1086"/>
      <c r="V79" s="1087"/>
      <c r="W79" s="265" t="s">
        <v>561</v>
      </c>
      <c r="X79" s="276"/>
      <c r="Y79" s="276"/>
      <c r="Z79" s="276"/>
      <c r="AA79" s="276"/>
      <c r="AB79" s="276"/>
      <c r="AC79" s="276"/>
      <c r="AD79" s="276"/>
      <c r="AE79" s="276"/>
      <c r="AF79" s="276"/>
      <c r="AG79" s="276"/>
      <c r="AH79" s="276"/>
      <c r="AI79" s="276"/>
    </row>
    <row r="80" spans="1:36" s="34" customFormat="1" ht="33.75" hidden="1">
      <c r="A80" s="1034"/>
      <c r="B80" s="1034"/>
      <c r="C80" s="1034"/>
      <c r="D80" s="1034">
        <v>1</v>
      </c>
      <c r="E80" s="447"/>
      <c r="F80" s="447"/>
      <c r="G80" s="447"/>
      <c r="H80" s="447"/>
      <c r="I80" s="1018"/>
      <c r="J80" s="176"/>
      <c r="K80" s="98"/>
      <c r="L80" s="312" t="str">
        <f>mergeValue(A80) &amp;"."&amp; mergeValue(B80)&amp;"."&amp; mergeValue(C80)&amp;"."&amp; mergeValue(D80)</f>
        <v>1.1.1.1</v>
      </c>
      <c r="M80" s="157" t="s">
        <v>384</v>
      </c>
      <c r="N80" s="264"/>
      <c r="O80" s="1088"/>
      <c r="P80" s="1089"/>
      <c r="Q80" s="1089"/>
      <c r="R80" s="1089"/>
      <c r="S80" s="1089"/>
      <c r="T80" s="1089"/>
      <c r="U80" s="1089"/>
      <c r="V80" s="1090"/>
      <c r="W80" s="265" t="s">
        <v>556</v>
      </c>
      <c r="X80" s="276"/>
      <c r="Y80" s="276"/>
      <c r="Z80" s="276"/>
      <c r="AA80" s="276"/>
      <c r="AB80" s="276"/>
      <c r="AC80" s="276"/>
      <c r="AD80" s="276"/>
      <c r="AE80" s="276"/>
      <c r="AF80" s="276"/>
      <c r="AG80" s="276"/>
      <c r="AH80" s="276"/>
      <c r="AI80" s="276"/>
    </row>
    <row r="81" spans="1:56" s="34" customFormat="1" ht="45" hidden="1">
      <c r="A81" s="1034"/>
      <c r="B81" s="1034"/>
      <c r="C81" s="1034"/>
      <c r="D81" s="1034"/>
      <c r="E81" s="1034">
        <v>1</v>
      </c>
      <c r="F81" s="447"/>
      <c r="G81" s="447"/>
      <c r="H81" s="447"/>
      <c r="I81" s="1018"/>
      <c r="J81" s="1018"/>
      <c r="K81" s="98"/>
      <c r="L81" s="312" t="str">
        <f>mergeValue(A81) &amp;"."&amp; mergeValue(B81)&amp;"."&amp; mergeValue(C81)&amp;"."&amp; mergeValue(D81)&amp;"."&amp; mergeValue(E81)</f>
        <v>1.1.1.1.1</v>
      </c>
      <c r="M81" s="167" t="s">
        <v>10</v>
      </c>
      <c r="N81" s="265"/>
      <c r="O81" s="1091"/>
      <c r="P81" s="1092"/>
      <c r="Q81" s="1092"/>
      <c r="R81" s="1092"/>
      <c r="S81" s="1092"/>
      <c r="T81" s="1092"/>
      <c r="U81" s="1092"/>
      <c r="V81" s="1093"/>
      <c r="W81" s="265" t="s">
        <v>450</v>
      </c>
      <c r="X81" s="276"/>
      <c r="Y81" s="290" t="str">
        <f>strCheckUnique(Z81:Z84)</f>
        <v/>
      </c>
      <c r="Z81" s="276"/>
      <c r="AA81" s="290"/>
      <c r="AB81" s="276"/>
      <c r="AC81" s="276"/>
      <c r="AD81" s="276"/>
      <c r="AE81" s="276"/>
      <c r="AF81" s="276"/>
      <c r="AG81" s="276"/>
      <c r="AH81" s="276"/>
      <c r="AI81" s="276"/>
    </row>
    <row r="82" spans="1:56" s="34" customFormat="1" ht="66" hidden="1" customHeight="1">
      <c r="A82" s="1034"/>
      <c r="B82" s="1034"/>
      <c r="C82" s="1034"/>
      <c r="D82" s="1034"/>
      <c r="E82" s="1034"/>
      <c r="F82" s="313">
        <v>1</v>
      </c>
      <c r="G82" s="313"/>
      <c r="H82" s="313"/>
      <c r="I82" s="1018"/>
      <c r="J82" s="1018"/>
      <c r="K82" s="316"/>
      <c r="L82" s="312" t="str">
        <f>mergeValue(A82) &amp;"."&amp; mergeValue(B82)&amp;"."&amp; mergeValue(C82)&amp;"."&amp; mergeValue(D82)&amp;"."&amp; mergeValue(E82)&amp;"."&amp; mergeValue(F82)</f>
        <v>1.1.1.1.1.1</v>
      </c>
      <c r="M82" s="306"/>
      <c r="N82" s="277"/>
      <c r="O82" s="187"/>
      <c r="P82" s="187"/>
      <c r="Q82" s="187"/>
      <c r="R82" s="1021"/>
      <c r="S82" s="1025" t="s">
        <v>74</v>
      </c>
      <c r="T82" s="1021"/>
      <c r="U82" s="1025" t="s">
        <v>75</v>
      </c>
      <c r="V82" s="261"/>
      <c r="W82" s="1113" t="s">
        <v>451</v>
      </c>
      <c r="X82" s="276" t="str">
        <f>strCheckDate(O83:V83)</f>
        <v/>
      </c>
      <c r="Y82" s="290"/>
      <c r="Z82" s="290" t="str">
        <f>IF(M82="","",M82 )</f>
        <v/>
      </c>
      <c r="AA82" s="290"/>
      <c r="AB82" s="290"/>
      <c r="AC82" s="290"/>
      <c r="AD82" s="276"/>
      <c r="AE82" s="276"/>
      <c r="AF82" s="276"/>
      <c r="AG82" s="276"/>
      <c r="AH82" s="276"/>
      <c r="AI82" s="276"/>
    </row>
    <row r="83" spans="1:56" s="34" customFormat="1" ht="14.25" hidden="1" customHeight="1">
      <c r="A83" s="1034"/>
      <c r="B83" s="1034"/>
      <c r="C83" s="1034"/>
      <c r="D83" s="1034"/>
      <c r="E83" s="1034"/>
      <c r="F83" s="313"/>
      <c r="G83" s="313"/>
      <c r="H83" s="313"/>
      <c r="I83" s="1018"/>
      <c r="J83" s="1018"/>
      <c r="K83" s="316"/>
      <c r="L83" s="166"/>
      <c r="M83" s="196"/>
      <c r="N83" s="277"/>
      <c r="O83" s="277"/>
      <c r="P83" s="274"/>
      <c r="Q83" s="275" t="str">
        <f>R82 &amp; "-" &amp; T82</f>
        <v>-</v>
      </c>
      <c r="R83" s="1021"/>
      <c r="S83" s="1025"/>
      <c r="T83" s="1022"/>
      <c r="U83" s="1025"/>
      <c r="V83" s="261"/>
      <c r="W83" s="1114"/>
      <c r="X83" s="276"/>
      <c r="Y83" s="290"/>
      <c r="Z83" s="290"/>
      <c r="AA83" s="290"/>
      <c r="AB83" s="290"/>
      <c r="AC83" s="290"/>
      <c r="AD83" s="276"/>
      <c r="AE83" s="276"/>
      <c r="AF83" s="276"/>
      <c r="AG83" s="276"/>
      <c r="AH83" s="276"/>
      <c r="AI83" s="276"/>
    </row>
    <row r="84" spans="1:56" ht="15" hidden="1" customHeight="1">
      <c r="A84" s="1034"/>
      <c r="B84" s="1034"/>
      <c r="C84" s="1034"/>
      <c r="D84" s="1034"/>
      <c r="E84" s="1034"/>
      <c r="F84" s="313"/>
      <c r="G84" s="313"/>
      <c r="H84" s="313"/>
      <c r="I84" s="1018"/>
      <c r="J84" s="1018"/>
      <c r="K84" s="193"/>
      <c r="L84" s="109"/>
      <c r="M84" s="170" t="s">
        <v>385</v>
      </c>
      <c r="N84" s="160"/>
      <c r="O84" s="153"/>
      <c r="P84" s="153"/>
      <c r="Q84" s="153"/>
      <c r="R84" s="244"/>
      <c r="S84" s="191"/>
      <c r="T84" s="191"/>
      <c r="U84" s="191"/>
      <c r="V84" s="181"/>
      <c r="W84" s="1115"/>
      <c r="X84" s="280"/>
      <c r="Y84" s="280"/>
      <c r="Z84" s="280"/>
      <c r="AA84" s="280"/>
      <c r="AB84" s="280"/>
      <c r="AC84" s="280"/>
      <c r="AD84" s="280"/>
      <c r="AE84" s="280"/>
      <c r="AF84" s="280"/>
      <c r="AG84" s="280"/>
      <c r="AH84" s="280"/>
      <c r="AI84" s="280"/>
    </row>
    <row r="85" spans="1:56" ht="14.25" hidden="1">
      <c r="A85" s="1034"/>
      <c r="B85" s="1034"/>
      <c r="C85" s="1034"/>
      <c r="D85" s="1034"/>
      <c r="E85" s="313"/>
      <c r="F85" s="447"/>
      <c r="G85" s="447"/>
      <c r="H85" s="447"/>
      <c r="I85" s="1018"/>
      <c r="J85" s="82"/>
      <c r="K85" s="193"/>
      <c r="L85" s="109"/>
      <c r="M85" s="160" t="s">
        <v>13</v>
      </c>
      <c r="N85" s="159"/>
      <c r="O85" s="153"/>
      <c r="P85" s="153"/>
      <c r="Q85" s="153"/>
      <c r="R85" s="244"/>
      <c r="S85" s="191"/>
      <c r="T85" s="191"/>
      <c r="U85" s="190"/>
      <c r="V85" s="191"/>
      <c r="W85" s="181"/>
      <c r="X85" s="280"/>
      <c r="Y85" s="280"/>
      <c r="Z85" s="280"/>
      <c r="AA85" s="280"/>
      <c r="AB85" s="280"/>
      <c r="AC85" s="280"/>
      <c r="AD85" s="280"/>
      <c r="AE85" s="280"/>
      <c r="AF85" s="280"/>
      <c r="AG85" s="280"/>
      <c r="AH85" s="280"/>
      <c r="AI85" s="280"/>
    </row>
    <row r="86" spans="1:56" ht="14.25" hidden="1">
      <c r="A86" s="1034"/>
      <c r="B86" s="1034"/>
      <c r="C86" s="1034"/>
      <c r="D86" s="313"/>
      <c r="E86" s="317"/>
      <c r="F86" s="447"/>
      <c r="G86" s="447"/>
      <c r="H86" s="447"/>
      <c r="I86" s="193"/>
      <c r="J86" s="82"/>
      <c r="K86" s="175"/>
      <c r="L86" s="109"/>
      <c r="M86" s="159" t="s">
        <v>386</v>
      </c>
      <c r="N86" s="158"/>
      <c r="O86" s="153"/>
      <c r="P86" s="153"/>
      <c r="Q86" s="153"/>
      <c r="R86" s="244"/>
      <c r="S86" s="191"/>
      <c r="T86" s="191"/>
      <c r="U86" s="190"/>
      <c r="V86" s="191"/>
      <c r="W86" s="181"/>
      <c r="X86" s="280"/>
      <c r="Y86" s="280"/>
      <c r="Z86" s="280"/>
      <c r="AA86" s="280"/>
      <c r="AB86" s="280"/>
      <c r="AC86" s="280"/>
      <c r="AD86" s="280"/>
      <c r="AE86" s="280"/>
      <c r="AF86" s="280"/>
      <c r="AG86" s="280"/>
      <c r="AH86" s="280"/>
      <c r="AI86" s="280"/>
    </row>
    <row r="87" spans="1:56" ht="14.25" hidden="1">
      <c r="A87" s="1034"/>
      <c r="B87" s="1034"/>
      <c r="C87" s="313"/>
      <c r="D87" s="313"/>
      <c r="E87" s="317"/>
      <c r="F87" s="447"/>
      <c r="G87" s="447"/>
      <c r="H87" s="447"/>
      <c r="I87" s="193"/>
      <c r="J87" s="82"/>
      <c r="K87" s="175"/>
      <c r="L87" s="109"/>
      <c r="M87" s="158" t="s">
        <v>365</v>
      </c>
      <c r="N87" s="158"/>
      <c r="O87" s="158"/>
      <c r="P87" s="158"/>
      <c r="Q87" s="158"/>
      <c r="R87" s="244"/>
      <c r="S87" s="191"/>
      <c r="T87" s="191"/>
      <c r="U87" s="190"/>
      <c r="V87" s="191"/>
      <c r="W87" s="181"/>
      <c r="X87" s="280"/>
      <c r="Y87" s="280"/>
      <c r="Z87" s="280"/>
      <c r="AA87" s="280"/>
      <c r="AB87" s="280"/>
      <c r="AC87" s="280"/>
      <c r="AD87" s="280"/>
      <c r="AE87" s="280"/>
      <c r="AF87" s="280"/>
      <c r="AG87" s="280"/>
      <c r="AH87" s="280"/>
      <c r="AI87" s="280"/>
    </row>
    <row r="88" spans="1:56" ht="14.25" hidden="1">
      <c r="A88" s="1034"/>
      <c r="B88" s="313"/>
      <c r="C88" s="317"/>
      <c r="D88" s="317"/>
      <c r="E88" s="317"/>
      <c r="F88" s="447"/>
      <c r="G88" s="447"/>
      <c r="H88" s="447"/>
      <c r="I88" s="193"/>
      <c r="J88" s="82"/>
      <c r="K88" s="175"/>
      <c r="L88" s="109"/>
      <c r="M88" s="172" t="s">
        <v>19</v>
      </c>
      <c r="N88" s="158"/>
      <c r="O88" s="158"/>
      <c r="P88" s="158"/>
      <c r="Q88" s="158"/>
      <c r="R88" s="244"/>
      <c r="S88" s="191"/>
      <c r="T88" s="191"/>
      <c r="U88" s="190"/>
      <c r="V88" s="191"/>
      <c r="W88" s="181"/>
      <c r="X88" s="280"/>
      <c r="Y88" s="280"/>
      <c r="Z88" s="280"/>
      <c r="AA88" s="280"/>
      <c r="AB88" s="280"/>
      <c r="AC88" s="280"/>
      <c r="AD88" s="280"/>
      <c r="AE88" s="280"/>
      <c r="AF88" s="280"/>
      <c r="AG88" s="280"/>
      <c r="AH88" s="280"/>
      <c r="AI88" s="280"/>
    </row>
    <row r="89" spans="1:56" ht="14.25" hidden="1">
      <c r="A89" s="313"/>
      <c r="B89" s="318"/>
      <c r="C89" s="318"/>
      <c r="D89" s="318"/>
      <c r="E89" s="319"/>
      <c r="F89" s="318"/>
      <c r="G89" s="447"/>
      <c r="H89" s="447"/>
      <c r="I89" s="192"/>
      <c r="J89" s="82"/>
      <c r="K89" s="316"/>
      <c r="L89" s="109"/>
      <c r="M89" s="201" t="s">
        <v>291</v>
      </c>
      <c r="N89" s="158"/>
      <c r="O89" s="158"/>
      <c r="P89" s="158"/>
      <c r="Q89" s="158"/>
      <c r="R89" s="244"/>
      <c r="S89" s="191"/>
      <c r="T89" s="191"/>
      <c r="U89" s="190"/>
      <c r="V89" s="191"/>
      <c r="W89" s="181"/>
      <c r="X89" s="280"/>
      <c r="Y89" s="280"/>
      <c r="Z89" s="280"/>
      <c r="AA89" s="280"/>
      <c r="AB89" s="280"/>
      <c r="AC89" s="280"/>
      <c r="AD89" s="280"/>
      <c r="AE89" s="280"/>
      <c r="AF89" s="280"/>
      <c r="AG89" s="280"/>
      <c r="AH89" s="280"/>
      <c r="AI89" s="280"/>
    </row>
    <row r="90" spans="1:56" s="33" customFormat="1" ht="17.100000000000001" customHeight="1">
      <c r="G90" s="33" t="s">
        <v>15</v>
      </c>
      <c r="I90" s="33" t="s">
        <v>63</v>
      </c>
      <c r="V90" s="178"/>
    </row>
    <row r="91" spans="1:56" ht="17.100000000000001" customHeight="1">
      <c r="X91" s="601"/>
      <c r="Y91" s="41"/>
      <c r="Z91" s="41"/>
    </row>
    <row r="92" spans="1:56" s="671" customFormat="1" ht="270">
      <c r="A92" s="1034">
        <v>1</v>
      </c>
      <c r="B92" s="709"/>
      <c r="C92" s="709"/>
      <c r="D92" s="709"/>
      <c r="E92" s="710"/>
      <c r="F92" s="710"/>
      <c r="G92" s="711"/>
      <c r="H92" s="711"/>
      <c r="I92" s="708"/>
      <c r="J92" s="688"/>
      <c r="K92" s="688"/>
      <c r="L92" s="880">
        <f>mergeValue(A92)</f>
        <v>1</v>
      </c>
      <c r="M92" s="588" t="s">
        <v>21</v>
      </c>
      <c r="N92" s="700"/>
      <c r="O92" s="1085"/>
      <c r="P92" s="1086"/>
      <c r="Q92" s="1086"/>
      <c r="R92" s="1086"/>
      <c r="S92" s="1086"/>
      <c r="T92" s="1086"/>
      <c r="U92" s="1086"/>
      <c r="V92" s="1086"/>
      <c r="W92" s="1086"/>
      <c r="X92" s="1086"/>
      <c r="Y92" s="1086"/>
      <c r="Z92" s="1086"/>
      <c r="AA92" s="1086"/>
      <c r="AB92" s="1086"/>
      <c r="AC92" s="1086"/>
      <c r="AD92" s="1086"/>
      <c r="AE92" s="1086"/>
      <c r="AF92" s="1086"/>
      <c r="AG92" s="1086"/>
      <c r="AH92" s="1086"/>
      <c r="AI92" s="1086"/>
      <c r="AJ92" s="1086"/>
      <c r="AK92" s="1086"/>
      <c r="AL92" s="1086"/>
      <c r="AM92" s="1086"/>
      <c r="AN92" s="1086"/>
      <c r="AO92" s="1086"/>
      <c r="AP92" s="1086"/>
      <c r="AQ92" s="1087"/>
      <c r="AR92" s="853" t="s">
        <v>448</v>
      </c>
      <c r="AS92" s="704"/>
      <c r="AT92" s="704"/>
      <c r="AU92" s="704"/>
      <c r="AV92" s="704"/>
      <c r="AW92" s="704"/>
      <c r="AX92" s="704"/>
      <c r="AY92" s="704"/>
      <c r="AZ92" s="704"/>
      <c r="BA92" s="704"/>
      <c r="BB92" s="704"/>
      <c r="BC92" s="704"/>
      <c r="BD92" s="704"/>
    </row>
    <row r="93" spans="1:56" s="671" customFormat="1" ht="371.25">
      <c r="A93" s="1034"/>
      <c r="B93" s="1034">
        <v>1</v>
      </c>
      <c r="C93" s="709"/>
      <c r="D93" s="709"/>
      <c r="E93" s="712"/>
      <c r="F93" s="711"/>
      <c r="G93" s="711"/>
      <c r="H93" s="711"/>
      <c r="I93" s="694"/>
      <c r="J93" s="689"/>
      <c r="L93" s="880" t="str">
        <f>mergeValue(A93) &amp;"."&amp; mergeValue(B93)</f>
        <v>1.1</v>
      </c>
      <c r="M93" s="677" t="s">
        <v>16</v>
      </c>
      <c r="N93" s="700"/>
      <c r="O93" s="1085"/>
      <c r="P93" s="1086"/>
      <c r="Q93" s="1086"/>
      <c r="R93" s="1086"/>
      <c r="S93" s="1086"/>
      <c r="T93" s="1086"/>
      <c r="U93" s="1086"/>
      <c r="V93" s="1086"/>
      <c r="W93" s="1086"/>
      <c r="X93" s="1086"/>
      <c r="Y93" s="1086"/>
      <c r="Z93" s="1086"/>
      <c r="AA93" s="1086"/>
      <c r="AB93" s="1086"/>
      <c r="AC93" s="1086"/>
      <c r="AD93" s="1086"/>
      <c r="AE93" s="1086"/>
      <c r="AF93" s="1086"/>
      <c r="AG93" s="1086"/>
      <c r="AH93" s="1086"/>
      <c r="AI93" s="1086"/>
      <c r="AJ93" s="1086"/>
      <c r="AK93" s="1086"/>
      <c r="AL93" s="1086"/>
      <c r="AM93" s="1086"/>
      <c r="AN93" s="1086"/>
      <c r="AO93" s="1086"/>
      <c r="AP93" s="1086"/>
      <c r="AQ93" s="1087"/>
      <c r="AR93" s="853" t="s">
        <v>449</v>
      </c>
      <c r="AS93" s="704"/>
      <c r="AT93" s="704"/>
      <c r="AU93" s="704"/>
      <c r="AV93" s="704"/>
      <c r="AW93" s="704"/>
      <c r="AX93" s="704"/>
      <c r="AY93" s="704"/>
      <c r="AZ93" s="704"/>
      <c r="BA93" s="704"/>
      <c r="BB93" s="704"/>
      <c r="BC93" s="704"/>
      <c r="BD93" s="704"/>
    </row>
    <row r="94" spans="1:56" s="671" customFormat="1" ht="409.5">
      <c r="A94" s="1034"/>
      <c r="B94" s="1034"/>
      <c r="C94" s="1034">
        <v>1</v>
      </c>
      <c r="D94" s="709"/>
      <c r="E94" s="712"/>
      <c r="F94" s="711"/>
      <c r="G94" s="711"/>
      <c r="H94" s="711"/>
      <c r="I94" s="718"/>
      <c r="J94" s="689"/>
      <c r="K94" s="674"/>
      <c r="L94" s="880" t="str">
        <f>mergeValue(A94) &amp;"."&amp; mergeValue(B94)&amp;"."&amp; mergeValue(C94)</f>
        <v>1.1.1</v>
      </c>
      <c r="M94" s="678" t="s">
        <v>560</v>
      </c>
      <c r="N94" s="700"/>
      <c r="O94" s="1085"/>
      <c r="P94" s="1086"/>
      <c r="Q94" s="1086"/>
      <c r="R94" s="1086"/>
      <c r="S94" s="1086"/>
      <c r="T94" s="1086"/>
      <c r="U94" s="1086"/>
      <c r="V94" s="1086"/>
      <c r="W94" s="1086"/>
      <c r="X94" s="1086"/>
      <c r="Y94" s="1086"/>
      <c r="Z94" s="1086"/>
      <c r="AA94" s="1086"/>
      <c r="AB94" s="1086"/>
      <c r="AC94" s="1086"/>
      <c r="AD94" s="1086"/>
      <c r="AE94" s="1086"/>
      <c r="AF94" s="1086"/>
      <c r="AG94" s="1086"/>
      <c r="AH94" s="1086"/>
      <c r="AI94" s="1086"/>
      <c r="AJ94" s="1086"/>
      <c r="AK94" s="1086"/>
      <c r="AL94" s="1086"/>
      <c r="AM94" s="1086"/>
      <c r="AN94" s="1086"/>
      <c r="AO94" s="1086"/>
      <c r="AP94" s="1086"/>
      <c r="AQ94" s="1087"/>
      <c r="AR94" s="853" t="s">
        <v>561</v>
      </c>
      <c r="AS94" s="704"/>
      <c r="AT94" s="704"/>
      <c r="AU94" s="704"/>
      <c r="AV94" s="707"/>
      <c r="AW94" s="704"/>
      <c r="AX94" s="704"/>
      <c r="AY94" s="704"/>
      <c r="AZ94" s="704"/>
      <c r="BA94" s="704"/>
      <c r="BB94" s="704"/>
      <c r="BC94" s="704"/>
      <c r="BD94" s="704"/>
    </row>
    <row r="95" spans="1:56" s="671" customFormat="1" ht="409.5">
      <c r="A95" s="1034"/>
      <c r="B95" s="1034"/>
      <c r="C95" s="1034"/>
      <c r="D95" s="1034">
        <v>1</v>
      </c>
      <c r="E95" s="712"/>
      <c r="F95" s="711"/>
      <c r="G95" s="711"/>
      <c r="H95" s="1018"/>
      <c r="I95" s="689"/>
      <c r="J95" s="689"/>
      <c r="K95" s="674"/>
      <c r="L95" s="880" t="str">
        <f>mergeValue(A95) &amp;"."&amp; mergeValue(B95)&amp;"."&amp; mergeValue(C95)&amp;"."&amp; mergeValue(D95)</f>
        <v>1.1.1.1</v>
      </c>
      <c r="M95" s="679" t="s">
        <v>384</v>
      </c>
      <c r="N95" s="700"/>
      <c r="O95" s="1088"/>
      <c r="P95" s="1089"/>
      <c r="Q95" s="1089"/>
      <c r="R95" s="1089"/>
      <c r="S95" s="1089"/>
      <c r="T95" s="1089"/>
      <c r="U95" s="1089"/>
      <c r="V95" s="1089"/>
      <c r="W95" s="1089"/>
      <c r="X95" s="1089"/>
      <c r="Y95" s="1089"/>
      <c r="Z95" s="1089"/>
      <c r="AA95" s="1089"/>
      <c r="AB95" s="1089"/>
      <c r="AC95" s="1089"/>
      <c r="AD95" s="1089"/>
      <c r="AE95" s="1089"/>
      <c r="AF95" s="1089"/>
      <c r="AG95" s="1089"/>
      <c r="AH95" s="1089"/>
      <c r="AI95" s="1089"/>
      <c r="AJ95" s="1089"/>
      <c r="AK95" s="1089"/>
      <c r="AL95" s="1089"/>
      <c r="AM95" s="1089"/>
      <c r="AN95" s="1089"/>
      <c r="AO95" s="1089"/>
      <c r="AP95" s="1089"/>
      <c r="AQ95" s="1090"/>
      <c r="AR95" s="853" t="s">
        <v>575</v>
      </c>
      <c r="AS95" s="704"/>
      <c r="AT95" s="704"/>
      <c r="AU95" s="704"/>
      <c r="AV95" s="707"/>
      <c r="AW95" s="704"/>
      <c r="AX95" s="704"/>
      <c r="AY95" s="704"/>
      <c r="AZ95" s="704"/>
      <c r="BA95" s="704"/>
      <c r="BB95" s="704"/>
      <c r="BC95" s="704"/>
      <c r="BD95" s="704"/>
    </row>
    <row r="96" spans="1:56" s="671" customFormat="1" ht="409.5">
      <c r="A96" s="1034"/>
      <c r="B96" s="1034"/>
      <c r="C96" s="1034"/>
      <c r="D96" s="1034"/>
      <c r="E96" s="1035" t="s">
        <v>83</v>
      </c>
      <c r="F96" s="709"/>
      <c r="G96" s="711"/>
      <c r="H96" s="1018"/>
      <c r="I96" s="1018"/>
      <c r="J96" s="718"/>
      <c r="K96" s="674"/>
      <c r="L96" s="880" t="str">
        <f>mergeValue(A96) &amp;"."&amp; mergeValue(B96)&amp;"."&amp; mergeValue(C96)&amp;"."&amp; mergeValue(D96)&amp;"."&amp; mergeValue(E96)</f>
        <v>1.1.1.1.1</v>
      </c>
      <c r="M96" s="684" t="s">
        <v>10</v>
      </c>
      <c r="N96" s="701"/>
      <c r="O96" s="1091"/>
      <c r="P96" s="1092"/>
      <c r="Q96" s="1092"/>
      <c r="R96" s="1092"/>
      <c r="S96" s="1092"/>
      <c r="T96" s="1092"/>
      <c r="U96" s="1092"/>
      <c r="V96" s="1092"/>
      <c r="W96" s="1092"/>
      <c r="X96" s="1092"/>
      <c r="Y96" s="1092"/>
      <c r="Z96" s="1092"/>
      <c r="AA96" s="1092"/>
      <c r="AB96" s="1092"/>
      <c r="AC96" s="1092"/>
      <c r="AD96" s="1092"/>
      <c r="AE96" s="1092"/>
      <c r="AF96" s="1092"/>
      <c r="AG96" s="1092"/>
      <c r="AH96" s="1092"/>
      <c r="AI96" s="1092"/>
      <c r="AJ96" s="1092"/>
      <c r="AK96" s="1092"/>
      <c r="AL96" s="1092"/>
      <c r="AM96" s="1092"/>
      <c r="AN96" s="1092"/>
      <c r="AO96" s="1092"/>
      <c r="AP96" s="1092"/>
      <c r="AQ96" s="1093"/>
      <c r="AR96" s="853" t="s">
        <v>450</v>
      </c>
      <c r="AS96" s="704"/>
      <c r="AT96" s="707" t="str">
        <f>strCheckUnique(AU96:AU100)</f>
        <v/>
      </c>
      <c r="AU96" s="704"/>
      <c r="AV96" s="707"/>
      <c r="AW96" s="704"/>
      <c r="AX96" s="704"/>
      <c r="AY96" s="704"/>
      <c r="AZ96" s="704"/>
      <c r="BA96" s="704"/>
      <c r="BB96" s="704"/>
      <c r="BC96" s="704"/>
      <c r="BD96" s="704"/>
    </row>
    <row r="97" spans="1:56" s="671" customFormat="1" ht="66" customHeight="1">
      <c r="A97" s="1034"/>
      <c r="B97" s="1034"/>
      <c r="C97" s="1034"/>
      <c r="D97" s="1034"/>
      <c r="E97" s="1035"/>
      <c r="F97" s="1034">
        <v>1</v>
      </c>
      <c r="G97" s="709"/>
      <c r="H97" s="1018"/>
      <c r="I97" s="1018"/>
      <c r="J97" s="1018"/>
      <c r="K97" s="718"/>
      <c r="L97" s="880" t="str">
        <f>mergeValue(A97) &amp;"."&amp; mergeValue(B97)&amp;"."&amp; mergeValue(C97)&amp;"."&amp; mergeValue(D97)&amp;"."&amp; mergeValue(E97)&amp;"."&amp; mergeValue(F97)</f>
        <v>1.1.1.1.1.1</v>
      </c>
      <c r="M97" s="725"/>
      <c r="N97" s="1026"/>
      <c r="O97" s="691"/>
      <c r="P97" s="691"/>
      <c r="Q97" s="691"/>
      <c r="R97" s="691"/>
      <c r="S97" s="905"/>
      <c r="T97" s="905"/>
      <c r="U97" s="905"/>
      <c r="V97" s="905"/>
      <c r="W97" s="905"/>
      <c r="X97" s="691"/>
      <c r="Y97" s="1021"/>
      <c r="Z97" s="1036" t="s">
        <v>74</v>
      </c>
      <c r="AA97" s="1021"/>
      <c r="AB97" s="1036" t="s">
        <v>74</v>
      </c>
      <c r="AC97" s="691"/>
      <c r="AD97" s="691"/>
      <c r="AE97" s="691"/>
      <c r="AF97" s="691"/>
      <c r="AG97" s="905"/>
      <c r="AH97" s="905"/>
      <c r="AI97" s="905"/>
      <c r="AJ97" s="905"/>
      <c r="AK97" s="905"/>
      <c r="AL97" s="691"/>
      <c r="AM97" s="1021"/>
      <c r="AN97" s="1036" t="s">
        <v>74</v>
      </c>
      <c r="AO97" s="1021"/>
      <c r="AP97" s="1036" t="s">
        <v>75</v>
      </c>
      <c r="AQ97" s="699"/>
      <c r="AR97" s="989" t="s">
        <v>629</v>
      </c>
      <c r="AS97" s="704" t="str">
        <f>strCheckDate(O98:AQ98)</f>
        <v/>
      </c>
      <c r="AT97" s="704"/>
      <c r="AU97" s="707" t="str">
        <f>IF(M97="","",M97 )</f>
        <v/>
      </c>
      <c r="AV97" s="707"/>
      <c r="AW97" s="707"/>
      <c r="AX97" s="707"/>
      <c r="AY97" s="704"/>
      <c r="AZ97" s="704"/>
      <c r="BA97" s="704"/>
      <c r="BB97" s="704"/>
      <c r="BC97" s="704"/>
      <c r="BD97" s="704"/>
    </row>
    <row r="98" spans="1:56" s="671" customFormat="1" ht="14.25" hidden="1" customHeight="1">
      <c r="A98" s="1034"/>
      <c r="B98" s="1034"/>
      <c r="C98" s="1034"/>
      <c r="D98" s="1034"/>
      <c r="E98" s="1035"/>
      <c r="F98" s="1034"/>
      <c r="G98" s="709"/>
      <c r="H98" s="1018"/>
      <c r="I98" s="1018"/>
      <c r="J98" s="1018"/>
      <c r="K98" s="718"/>
      <c r="L98" s="683"/>
      <c r="M98" s="721"/>
      <c r="N98" s="1026"/>
      <c r="O98" s="705"/>
      <c r="P98" s="705"/>
      <c r="Q98" s="702"/>
      <c r="R98" s="703" t="str">
        <f>Y97 &amp; "-" &amp; AA97</f>
        <v>-</v>
      </c>
      <c r="S98" s="703"/>
      <c r="T98" s="703"/>
      <c r="U98" s="703"/>
      <c r="V98" s="703"/>
      <c r="W98" s="703"/>
      <c r="X98" s="703"/>
      <c r="Y98" s="1021"/>
      <c r="Z98" s="1036"/>
      <c r="AA98" s="1022"/>
      <c r="AB98" s="1036"/>
      <c r="AC98" s="705"/>
      <c r="AD98" s="705"/>
      <c r="AE98" s="702"/>
      <c r="AF98" s="703" t="str">
        <f>AM97 &amp; "-" &amp; AO97</f>
        <v>-</v>
      </c>
      <c r="AG98" s="703"/>
      <c r="AH98" s="703"/>
      <c r="AI98" s="703"/>
      <c r="AJ98" s="703"/>
      <c r="AK98" s="703"/>
      <c r="AL98" s="703"/>
      <c r="AM98" s="1021"/>
      <c r="AN98" s="1036"/>
      <c r="AO98" s="1022"/>
      <c r="AP98" s="1036"/>
      <c r="AQ98" s="699"/>
      <c r="AR98" s="990"/>
      <c r="AS98" s="704"/>
      <c r="AT98" s="704"/>
      <c r="AU98" s="704"/>
      <c r="AV98" s="707"/>
      <c r="AW98" s="704"/>
      <c r="AX98" s="704"/>
      <c r="AY98" s="704"/>
      <c r="AZ98" s="704"/>
      <c r="BA98" s="704"/>
      <c r="BB98" s="704"/>
      <c r="BC98" s="704"/>
      <c r="BD98" s="704"/>
    </row>
    <row r="99" spans="1:56" s="671" customFormat="1" ht="14.25" hidden="1" customHeight="1">
      <c r="A99" s="1034"/>
      <c r="B99" s="1034"/>
      <c r="C99" s="1034"/>
      <c r="D99" s="1034"/>
      <c r="E99" s="1035"/>
      <c r="F99" s="1034"/>
      <c r="G99" s="709"/>
      <c r="H99" s="1018"/>
      <c r="I99" s="1018"/>
      <c r="J99" s="1018"/>
      <c r="K99" s="718"/>
      <c r="L99" s="675"/>
      <c r="M99" s="686"/>
      <c r="N99" s="692"/>
      <c r="O99" s="676"/>
      <c r="P99" s="676"/>
      <c r="Q99" s="676"/>
      <c r="R99" s="676"/>
      <c r="S99" s="676"/>
      <c r="T99" s="676"/>
      <c r="U99" s="676"/>
      <c r="V99" s="676"/>
      <c r="W99" s="676"/>
      <c r="X99" s="676"/>
      <c r="Y99" s="697"/>
      <c r="Z99" s="693"/>
      <c r="AA99" s="693"/>
      <c r="AB99" s="693"/>
      <c r="AC99" s="676"/>
      <c r="AD99" s="676"/>
      <c r="AE99" s="676"/>
      <c r="AF99" s="676"/>
      <c r="AG99" s="676"/>
      <c r="AH99" s="676"/>
      <c r="AI99" s="676"/>
      <c r="AJ99" s="676"/>
      <c r="AK99" s="676"/>
      <c r="AL99" s="676"/>
      <c r="AM99" s="697"/>
      <c r="AN99" s="844"/>
      <c r="AO99" s="844"/>
      <c r="AP99" s="844"/>
      <c r="AQ99" s="690"/>
      <c r="AR99" s="990"/>
      <c r="AS99" s="704"/>
      <c r="AT99" s="704"/>
      <c r="AU99" s="704"/>
      <c r="AV99" s="707"/>
      <c r="AW99" s="704"/>
      <c r="AX99" s="704"/>
      <c r="AY99" s="704"/>
      <c r="AZ99" s="704"/>
      <c r="BA99" s="704"/>
      <c r="BB99" s="704"/>
      <c r="BC99" s="704"/>
      <c r="BD99" s="704"/>
    </row>
    <row r="100" spans="1:56" s="670" customFormat="1" ht="15" customHeight="1">
      <c r="A100" s="1034"/>
      <c r="B100" s="1034"/>
      <c r="C100" s="1034"/>
      <c r="D100" s="1034"/>
      <c r="E100" s="1035"/>
      <c r="F100" s="713"/>
      <c r="G100" s="711"/>
      <c r="H100" s="1018"/>
      <c r="I100" s="1018"/>
      <c r="J100" s="718"/>
      <c r="K100" s="695"/>
      <c r="L100" s="675"/>
      <c r="M100" s="685" t="s">
        <v>385</v>
      </c>
      <c r="N100" s="692"/>
      <c r="O100" s="676"/>
      <c r="P100" s="676"/>
      <c r="Q100" s="676"/>
      <c r="R100" s="676"/>
      <c r="S100" s="676"/>
      <c r="T100" s="676"/>
      <c r="U100" s="676"/>
      <c r="V100" s="676"/>
      <c r="W100" s="676"/>
      <c r="X100" s="676"/>
      <c r="Y100" s="697"/>
      <c r="Z100" s="693"/>
      <c r="AA100" s="693"/>
      <c r="AB100" s="693"/>
      <c r="AC100" s="676"/>
      <c r="AD100" s="676"/>
      <c r="AE100" s="676"/>
      <c r="AF100" s="676"/>
      <c r="AG100" s="676"/>
      <c r="AH100" s="676"/>
      <c r="AI100" s="676"/>
      <c r="AJ100" s="676"/>
      <c r="AK100" s="676"/>
      <c r="AL100" s="676"/>
      <c r="AM100" s="697"/>
      <c r="AN100" s="844"/>
      <c r="AO100" s="844"/>
      <c r="AP100" s="844"/>
      <c r="AQ100" s="690"/>
      <c r="AR100" s="991"/>
      <c r="AS100" s="706"/>
      <c r="AT100" s="706"/>
      <c r="AU100" s="706"/>
      <c r="AV100" s="707"/>
      <c r="AW100" s="706"/>
      <c r="AX100" s="704"/>
      <c r="AY100" s="704"/>
      <c r="AZ100" s="706"/>
      <c r="BA100" s="706"/>
      <c r="BB100" s="706"/>
      <c r="BC100" s="706"/>
      <c r="BD100" s="706"/>
    </row>
    <row r="101" spans="1:56" s="670" customFormat="1" ht="14.25">
      <c r="A101" s="1034"/>
      <c r="B101" s="1034"/>
      <c r="C101" s="1034"/>
      <c r="D101" s="1034"/>
      <c r="E101" s="712"/>
      <c r="F101" s="713"/>
      <c r="G101" s="711"/>
      <c r="H101" s="1018"/>
      <c r="I101" s="673"/>
      <c r="J101" s="673"/>
      <c r="K101" s="695"/>
      <c r="L101" s="675"/>
      <c r="M101" s="682" t="s">
        <v>13</v>
      </c>
      <c r="N101" s="692"/>
      <c r="O101" s="676"/>
      <c r="P101" s="676"/>
      <c r="Q101" s="676"/>
      <c r="R101" s="676"/>
      <c r="S101" s="676"/>
      <c r="T101" s="676"/>
      <c r="U101" s="676"/>
      <c r="V101" s="676"/>
      <c r="W101" s="676"/>
      <c r="X101" s="676"/>
      <c r="Y101" s="697"/>
      <c r="Z101" s="693"/>
      <c r="AA101" s="693"/>
      <c r="AB101" s="692"/>
      <c r="AC101" s="676"/>
      <c r="AD101" s="676"/>
      <c r="AE101" s="676"/>
      <c r="AF101" s="676"/>
      <c r="AG101" s="676"/>
      <c r="AH101" s="676"/>
      <c r="AI101" s="676"/>
      <c r="AJ101" s="676"/>
      <c r="AK101" s="676"/>
      <c r="AL101" s="676"/>
      <c r="AM101" s="697"/>
      <c r="AN101" s="844"/>
      <c r="AO101" s="844"/>
      <c r="AP101" s="692"/>
      <c r="AQ101" s="693"/>
      <c r="AR101" s="690"/>
      <c r="AS101" s="706"/>
      <c r="AT101" s="706"/>
      <c r="AU101" s="706"/>
      <c r="AV101" s="706"/>
      <c r="AW101" s="706"/>
      <c r="AX101" s="706"/>
      <c r="AY101" s="706"/>
      <c r="AZ101" s="706"/>
      <c r="BA101" s="706"/>
      <c r="BB101" s="706"/>
      <c r="BC101" s="706"/>
      <c r="BD101" s="706"/>
    </row>
    <row r="102" spans="1:56" s="670" customFormat="1" ht="14.25">
      <c r="A102" s="1034"/>
      <c r="B102" s="1034"/>
      <c r="C102" s="1034"/>
      <c r="D102" s="714"/>
      <c r="E102" s="714"/>
      <c r="F102" s="715"/>
      <c r="G102" s="714"/>
      <c r="H102" s="711"/>
      <c r="I102" s="695"/>
      <c r="J102" s="673"/>
      <c r="K102" s="688"/>
      <c r="L102" s="675"/>
      <c r="M102" s="681" t="s">
        <v>386</v>
      </c>
      <c r="N102" s="680"/>
      <c r="O102" s="676"/>
      <c r="P102" s="676"/>
      <c r="Q102" s="676"/>
      <c r="R102" s="676"/>
      <c r="S102" s="676"/>
      <c r="T102" s="676"/>
      <c r="U102" s="676"/>
      <c r="V102" s="676"/>
      <c r="W102" s="676"/>
      <c r="X102" s="676"/>
      <c r="Y102" s="697"/>
      <c r="Z102" s="693"/>
      <c r="AA102" s="693"/>
      <c r="AB102" s="692"/>
      <c r="AC102" s="676"/>
      <c r="AD102" s="676"/>
      <c r="AE102" s="676"/>
      <c r="AF102" s="676"/>
      <c r="AG102" s="676"/>
      <c r="AH102" s="676"/>
      <c r="AI102" s="676"/>
      <c r="AJ102" s="676"/>
      <c r="AK102" s="676"/>
      <c r="AL102" s="676"/>
      <c r="AM102" s="697"/>
      <c r="AN102" s="844"/>
      <c r="AO102" s="844"/>
      <c r="AP102" s="692"/>
      <c r="AQ102" s="693"/>
      <c r="AR102" s="690"/>
      <c r="AS102" s="706"/>
      <c r="AT102" s="706"/>
      <c r="AU102" s="706"/>
      <c r="AV102" s="706"/>
      <c r="AW102" s="706"/>
      <c r="AX102" s="706"/>
      <c r="AY102" s="706"/>
      <c r="AZ102" s="706"/>
      <c r="BA102" s="706"/>
      <c r="BB102" s="706"/>
      <c r="BC102" s="706"/>
      <c r="BD102" s="706"/>
    </row>
    <row r="103" spans="1:56" s="670" customFormat="1" ht="14.25">
      <c r="A103" s="1034"/>
      <c r="B103" s="1034"/>
      <c r="C103" s="714"/>
      <c r="D103" s="714"/>
      <c r="E103" s="714"/>
      <c r="F103" s="715"/>
      <c r="G103" s="714"/>
      <c r="H103" s="711"/>
      <c r="I103" s="695"/>
      <c r="J103" s="673"/>
      <c r="K103" s="688"/>
      <c r="L103" s="675"/>
      <c r="M103" s="680" t="s">
        <v>365</v>
      </c>
      <c r="N103" s="680"/>
      <c r="O103" s="680"/>
      <c r="P103" s="680"/>
      <c r="Q103" s="680"/>
      <c r="R103" s="680"/>
      <c r="S103" s="680"/>
      <c r="T103" s="680"/>
      <c r="U103" s="680"/>
      <c r="V103" s="680"/>
      <c r="W103" s="680"/>
      <c r="X103" s="680"/>
      <c r="Y103" s="697"/>
      <c r="Z103" s="693"/>
      <c r="AA103" s="693"/>
      <c r="AB103" s="692"/>
      <c r="AC103" s="757"/>
      <c r="AD103" s="757"/>
      <c r="AE103" s="757"/>
      <c r="AF103" s="757"/>
      <c r="AG103" s="757"/>
      <c r="AH103" s="757"/>
      <c r="AI103" s="757"/>
      <c r="AJ103" s="757"/>
      <c r="AK103" s="757"/>
      <c r="AL103" s="757"/>
      <c r="AM103" s="697"/>
      <c r="AN103" s="844"/>
      <c r="AO103" s="844"/>
      <c r="AP103" s="692"/>
      <c r="AQ103" s="693"/>
      <c r="AR103" s="690"/>
      <c r="AS103" s="706"/>
      <c r="AT103" s="706"/>
      <c r="AU103" s="706"/>
      <c r="AV103" s="706"/>
      <c r="AW103" s="706"/>
      <c r="AX103" s="706"/>
      <c r="AY103" s="706"/>
      <c r="AZ103" s="706"/>
      <c r="BA103" s="706"/>
      <c r="BB103" s="706"/>
      <c r="BC103" s="706"/>
      <c r="BD103" s="706"/>
    </row>
    <row r="104" spans="1:56" s="670" customFormat="1" ht="14.25">
      <c r="A104" s="1034"/>
      <c r="B104" s="714"/>
      <c r="C104" s="714"/>
      <c r="D104" s="714"/>
      <c r="E104" s="714"/>
      <c r="F104" s="715"/>
      <c r="G104" s="714"/>
      <c r="H104" s="711"/>
      <c r="I104" s="695"/>
      <c r="J104" s="673"/>
      <c r="K104" s="688"/>
      <c r="L104" s="675"/>
      <c r="M104" s="687" t="s">
        <v>19</v>
      </c>
      <c r="N104" s="680"/>
      <c r="O104" s="680"/>
      <c r="P104" s="680"/>
      <c r="Q104" s="680"/>
      <c r="R104" s="680"/>
      <c r="S104" s="680"/>
      <c r="T104" s="680"/>
      <c r="U104" s="680"/>
      <c r="V104" s="680"/>
      <c r="W104" s="680"/>
      <c r="X104" s="680"/>
      <c r="Y104" s="697"/>
      <c r="Z104" s="693"/>
      <c r="AA104" s="693"/>
      <c r="AB104" s="692"/>
      <c r="AC104" s="757"/>
      <c r="AD104" s="757"/>
      <c r="AE104" s="757"/>
      <c r="AF104" s="757"/>
      <c r="AG104" s="757"/>
      <c r="AH104" s="757"/>
      <c r="AI104" s="757"/>
      <c r="AJ104" s="757"/>
      <c r="AK104" s="757"/>
      <c r="AL104" s="757"/>
      <c r="AM104" s="697"/>
      <c r="AN104" s="844"/>
      <c r="AO104" s="844"/>
      <c r="AP104" s="692"/>
      <c r="AQ104" s="693"/>
      <c r="AR104" s="690"/>
      <c r="AS104" s="706"/>
      <c r="AT104" s="706"/>
      <c r="AU104" s="706"/>
      <c r="AV104" s="706"/>
      <c r="AW104" s="706"/>
      <c r="AX104" s="706"/>
      <c r="AY104" s="706"/>
      <c r="AZ104" s="706"/>
      <c r="BA104" s="706"/>
      <c r="BB104" s="706"/>
      <c r="BC104" s="706"/>
      <c r="BD104" s="706"/>
    </row>
    <row r="105" spans="1:56" s="670" customFormat="1" ht="14.25">
      <c r="A105" s="709"/>
      <c r="B105" s="716"/>
      <c r="C105" s="716"/>
      <c r="D105" s="716"/>
      <c r="E105" s="717"/>
      <c r="F105" s="716"/>
      <c r="G105" s="711"/>
      <c r="H105" s="711"/>
      <c r="I105" s="694"/>
      <c r="J105" s="673"/>
      <c r="K105" s="718"/>
      <c r="L105" s="675"/>
      <c r="M105" s="723" t="s">
        <v>291</v>
      </c>
      <c r="N105" s="680"/>
      <c r="O105" s="680"/>
      <c r="P105" s="680"/>
      <c r="Q105" s="680"/>
      <c r="R105" s="680"/>
      <c r="S105" s="680"/>
      <c r="T105" s="680"/>
      <c r="U105" s="680"/>
      <c r="V105" s="680"/>
      <c r="W105" s="680"/>
      <c r="X105" s="680"/>
      <c r="Y105" s="697"/>
      <c r="Z105" s="693"/>
      <c r="AA105" s="693"/>
      <c r="AB105" s="692"/>
      <c r="AC105" s="757"/>
      <c r="AD105" s="757"/>
      <c r="AE105" s="757"/>
      <c r="AF105" s="757"/>
      <c r="AG105" s="757"/>
      <c r="AH105" s="757"/>
      <c r="AI105" s="757"/>
      <c r="AJ105" s="757"/>
      <c r="AK105" s="757"/>
      <c r="AL105" s="757"/>
      <c r="AM105" s="697"/>
      <c r="AN105" s="844"/>
      <c r="AO105" s="844"/>
      <c r="AP105" s="692"/>
      <c r="AQ105" s="693"/>
      <c r="AR105" s="690"/>
      <c r="AS105" s="706"/>
      <c r="AT105" s="706"/>
      <c r="AU105" s="706"/>
      <c r="AV105" s="706"/>
      <c r="AW105" s="706"/>
      <c r="AX105" s="706"/>
      <c r="AY105" s="706"/>
      <c r="AZ105" s="706"/>
      <c r="BA105" s="706"/>
      <c r="BB105" s="706"/>
      <c r="BC105" s="706"/>
      <c r="BD105" s="706"/>
    </row>
    <row r="106" spans="1:56" s="671" customFormat="1" ht="66" customHeight="1">
      <c r="A106" s="34"/>
      <c r="B106" s="34"/>
      <c r="C106" s="34"/>
      <c r="D106" s="34"/>
      <c r="E106" s="34"/>
      <c r="F106" s="34"/>
      <c r="G106" s="709">
        <v>1</v>
      </c>
      <c r="H106" s="192"/>
      <c r="I106" s="193"/>
      <c r="J106" s="82"/>
      <c r="K106" s="718"/>
      <c r="L106" s="720">
        <v>2</v>
      </c>
      <c r="M106" s="595"/>
      <c r="N106" s="722"/>
      <c r="O106" s="691"/>
      <c r="P106" s="691"/>
      <c r="Q106" s="691"/>
      <c r="R106" s="691"/>
      <c r="S106" s="691"/>
      <c r="T106" s="691"/>
      <c r="U106" s="691"/>
      <c r="V106" s="691"/>
      <c r="W106" s="691"/>
      <c r="X106" s="691"/>
      <c r="Y106" s="672"/>
      <c r="Z106" s="669" t="s">
        <v>75</v>
      </c>
      <c r="AA106" s="699"/>
      <c r="AB106" s="267"/>
      <c r="AC106" s="691"/>
      <c r="AD106" s="691"/>
      <c r="AE106" s="691"/>
      <c r="AF106" s="691"/>
      <c r="AG106" s="691"/>
      <c r="AH106" s="691"/>
      <c r="AI106" s="691"/>
      <c r="AJ106" s="691"/>
      <c r="AK106" s="691"/>
      <c r="AL106" s="691"/>
      <c r="AM106" s="672"/>
      <c r="AN106" s="894" t="s">
        <v>75</v>
      </c>
      <c r="AO106" s="699"/>
      <c r="AP106" s="267"/>
      <c r="AQ106" s="699"/>
      <c r="AR106" s="719"/>
      <c r="AS106" s="704"/>
      <c r="AT106" s="704"/>
      <c r="AU106" s="707"/>
      <c r="AV106" s="707"/>
      <c r="AW106" s="707"/>
      <c r="AX106" s="707"/>
      <c r="AY106" s="704"/>
      <c r="AZ106" s="704"/>
      <c r="BA106" s="704"/>
      <c r="BB106" s="704"/>
      <c r="BC106" s="704"/>
      <c r="BD106" s="704"/>
    </row>
    <row r="107" spans="1:56" ht="17.100000000000001" hidden="1" customHeight="1"/>
    <row r="108" spans="1:56" ht="17.100000000000001" hidden="1" customHeight="1"/>
    <row r="109" spans="1:56" s="33" customFormat="1" ht="17.100000000000001" hidden="1" customHeight="1">
      <c r="G109" s="33" t="s">
        <v>15</v>
      </c>
      <c r="I109" s="33" t="s">
        <v>64</v>
      </c>
      <c r="U109" s="178"/>
    </row>
    <row r="110" spans="1:56" ht="17.100000000000001" hidden="1" customHeight="1">
      <c r="T110" s="123"/>
      <c r="U110" s="41"/>
    </row>
    <row r="111" spans="1:56" ht="16.5" hidden="1" customHeight="1">
      <c r="G111" s="175"/>
      <c r="H111" s="175"/>
      <c r="I111" s="175"/>
      <c r="J111" s="175"/>
      <c r="K111" s="175"/>
      <c r="L111" s="199" t="s">
        <v>83</v>
      </c>
      <c r="M111" s="195" t="s">
        <v>21</v>
      </c>
      <c r="N111" s="200"/>
      <c r="O111" s="1094"/>
      <c r="P111" s="1086"/>
      <c r="Q111" s="1086"/>
      <c r="R111" s="1086"/>
      <c r="S111" s="1086"/>
      <c r="T111" s="1086"/>
      <c r="U111" s="1086"/>
      <c r="V111" s="1087"/>
      <c r="W111" s="183"/>
      <c r="X111" s="280"/>
      <c r="Y111" s="280"/>
      <c r="Z111" s="280"/>
      <c r="AA111" s="280"/>
      <c r="AB111" s="280"/>
      <c r="AC111" s="280"/>
      <c r="AD111" s="280"/>
      <c r="AE111" s="280"/>
      <c r="AF111" s="280"/>
      <c r="AG111" s="280"/>
      <c r="AH111" s="280"/>
      <c r="AI111" s="280"/>
    </row>
    <row r="112" spans="1:56" s="34" customFormat="1" ht="15" hidden="1" customHeight="1">
      <c r="G112" s="174"/>
      <c r="H112" s="173"/>
      <c r="I112" s="173"/>
      <c r="J112" s="176"/>
      <c r="L112" s="165" t="s">
        <v>277</v>
      </c>
      <c r="M112" s="155" t="s">
        <v>16</v>
      </c>
      <c r="N112" s="252"/>
      <c r="O112" s="1094"/>
      <c r="P112" s="1086"/>
      <c r="Q112" s="1086"/>
      <c r="R112" s="1086"/>
      <c r="S112" s="1086"/>
      <c r="T112" s="1086"/>
      <c r="U112" s="1086"/>
      <c r="V112" s="1087"/>
      <c r="W112" s="183"/>
      <c r="X112" s="276"/>
      <c r="Y112" s="276"/>
      <c r="Z112" s="276"/>
      <c r="AA112" s="276"/>
      <c r="AB112" s="276"/>
      <c r="AC112" s="276"/>
      <c r="AD112" s="276"/>
      <c r="AE112" s="276"/>
      <c r="AF112" s="276"/>
      <c r="AG112" s="276"/>
      <c r="AH112" s="276"/>
      <c r="AI112" s="276"/>
    </row>
    <row r="113" spans="7:35" s="34" customFormat="1" ht="15" hidden="1" customHeight="1">
      <c r="G113" s="174"/>
      <c r="H113" s="173"/>
      <c r="I113" s="173"/>
      <c r="J113" s="176"/>
      <c r="L113" s="165" t="s">
        <v>8</v>
      </c>
      <c r="M113" s="156" t="s">
        <v>7</v>
      </c>
      <c r="N113" s="253"/>
      <c r="O113" s="1094"/>
      <c r="P113" s="1086"/>
      <c r="Q113" s="1086"/>
      <c r="R113" s="1086"/>
      <c r="S113" s="1086"/>
      <c r="T113" s="1086"/>
      <c r="U113" s="1086"/>
      <c r="V113" s="1087"/>
      <c r="W113" s="183"/>
      <c r="X113" s="276"/>
      <c r="Y113" s="276"/>
      <c r="Z113" s="276"/>
      <c r="AA113" s="276"/>
      <c r="AB113" s="276"/>
      <c r="AC113" s="276"/>
      <c r="AD113" s="276"/>
      <c r="AE113" s="276"/>
      <c r="AF113" s="276"/>
      <c r="AG113" s="276"/>
      <c r="AH113" s="276"/>
      <c r="AI113" s="276"/>
    </row>
    <row r="114" spans="7:35" s="34" customFormat="1" ht="15" hidden="1" customHeight="1">
      <c r="G114" s="174"/>
      <c r="H114" s="173"/>
      <c r="I114" s="173"/>
      <c r="J114" s="176"/>
      <c r="L114" s="165" t="s">
        <v>11</v>
      </c>
      <c r="M114" s="157" t="s">
        <v>23</v>
      </c>
      <c r="N114" s="254"/>
      <c r="O114" s="1094"/>
      <c r="P114" s="1086"/>
      <c r="Q114" s="1086"/>
      <c r="R114" s="1086"/>
      <c r="S114" s="1086"/>
      <c r="T114" s="1086"/>
      <c r="U114" s="1086"/>
      <c r="V114" s="1087"/>
      <c r="W114" s="183"/>
      <c r="X114" s="276"/>
      <c r="Y114" s="276"/>
      <c r="Z114" s="276"/>
      <c r="AA114" s="276"/>
      <c r="AB114" s="276"/>
      <c r="AC114" s="276"/>
      <c r="AD114" s="276"/>
      <c r="AE114" s="276"/>
      <c r="AF114" s="276"/>
      <c r="AG114" s="276"/>
      <c r="AH114" s="276"/>
      <c r="AI114" s="276"/>
    </row>
    <row r="115" spans="7:35" s="34" customFormat="1" ht="24.95" hidden="1" customHeight="1">
      <c r="G115" s="175"/>
      <c r="H115" s="173"/>
      <c r="I115" s="1056"/>
      <c r="J115" s="176"/>
      <c r="L115" s="165"/>
      <c r="M115" s="167"/>
      <c r="N115" s="186"/>
      <c r="O115" s="263"/>
      <c r="P115" s="249"/>
      <c r="Q115" s="249"/>
      <c r="R115" s="249"/>
      <c r="S115" s="249"/>
      <c r="T115" s="249"/>
      <c r="U115" s="249"/>
      <c r="V115" s="250"/>
      <c r="W115" s="185"/>
      <c r="X115" s="276"/>
      <c r="Y115" s="276"/>
      <c r="Z115" s="276"/>
      <c r="AA115" s="276"/>
      <c r="AB115" s="276"/>
      <c r="AC115" s="276"/>
      <c r="AD115" s="276"/>
      <c r="AE115" s="276"/>
      <c r="AF115" s="276"/>
      <c r="AG115" s="276"/>
      <c r="AH115" s="276"/>
      <c r="AI115" s="276"/>
    </row>
    <row r="116" spans="7:35" s="34" customFormat="1" ht="15" hidden="1" customHeight="1">
      <c r="G116" s="177"/>
      <c r="H116" s="173"/>
      <c r="I116" s="1056"/>
      <c r="J116" s="1057"/>
      <c r="L116" s="165" t="s">
        <v>20</v>
      </c>
      <c r="M116" s="168" t="s">
        <v>10</v>
      </c>
      <c r="N116" s="251"/>
      <c r="O116" s="1100"/>
      <c r="P116" s="1101"/>
      <c r="Q116" s="1101"/>
      <c r="R116" s="1101"/>
      <c r="S116" s="1101"/>
      <c r="T116" s="1101"/>
      <c r="U116" s="1101"/>
      <c r="V116" s="1102"/>
      <c r="W116" s="183"/>
      <c r="X116" s="276"/>
      <c r="Y116" s="290" t="str">
        <f>strCheckUnique(Z116:Z119)</f>
        <v/>
      </c>
      <c r="Z116" s="276"/>
      <c r="AA116" s="290"/>
      <c r="AB116" s="276"/>
      <c r="AC116" s="276"/>
      <c r="AD116" s="276"/>
      <c r="AE116" s="276"/>
      <c r="AF116" s="276"/>
      <c r="AG116" s="276"/>
      <c r="AH116" s="276"/>
      <c r="AI116" s="276"/>
    </row>
    <row r="117" spans="7:35" s="34" customFormat="1" ht="17.100000000000001" hidden="1" customHeight="1">
      <c r="G117" s="177"/>
      <c r="H117" s="173">
        <v>1</v>
      </c>
      <c r="I117" s="1056"/>
      <c r="J117" s="1057"/>
      <c r="K117" s="194"/>
      <c r="L117" s="166"/>
      <c r="M117" s="169"/>
      <c r="N117" s="196"/>
      <c r="O117" s="187"/>
      <c r="P117" s="187"/>
      <c r="Q117" s="187"/>
      <c r="R117" s="1095"/>
      <c r="S117" s="1103" t="s">
        <v>74</v>
      </c>
      <c r="T117" s="1095"/>
      <c r="U117" s="1107" t="s">
        <v>75</v>
      </c>
      <c r="V117" s="180"/>
      <c r="W117" s="183"/>
      <c r="X117" s="276" t="str">
        <f>strCheckDate(O118:V118)</f>
        <v/>
      </c>
      <c r="Y117" s="290"/>
      <c r="Z117" s="290" t="str">
        <f>IF(M117="","",M117 )</f>
        <v/>
      </c>
      <c r="AA117" s="290"/>
      <c r="AB117" s="290"/>
      <c r="AC117" s="290"/>
      <c r="AD117" s="276"/>
      <c r="AE117" s="276"/>
      <c r="AF117" s="276"/>
      <c r="AG117" s="276"/>
      <c r="AH117" s="276"/>
      <c r="AI117" s="276"/>
    </row>
    <row r="118" spans="7:35" s="34" customFormat="1" ht="0.2" hidden="1" customHeight="1">
      <c r="G118" s="177"/>
      <c r="H118" s="173"/>
      <c r="I118" s="1056"/>
      <c r="J118" s="1057"/>
      <c r="K118" s="194"/>
      <c r="L118" s="189"/>
      <c r="M118" s="196"/>
      <c r="N118" s="196"/>
      <c r="O118" s="196"/>
      <c r="P118" s="196"/>
      <c r="Q118" s="275" t="str">
        <f>R117 &amp; "-" &amp; T117</f>
        <v>-</v>
      </c>
      <c r="R118" s="1096"/>
      <c r="S118" s="1104"/>
      <c r="T118" s="1096"/>
      <c r="U118" s="1108"/>
      <c r="V118" s="180"/>
      <c r="W118" s="185"/>
      <c r="X118" s="276"/>
      <c r="Y118" s="276"/>
      <c r="Z118" s="276"/>
      <c r="AA118" s="276"/>
      <c r="AB118" s="276"/>
      <c r="AC118" s="276"/>
      <c r="AD118" s="276"/>
      <c r="AE118" s="276"/>
      <c r="AF118" s="276"/>
      <c r="AG118" s="276"/>
      <c r="AH118" s="276"/>
      <c r="AI118" s="276"/>
    </row>
    <row r="119" spans="7:35" ht="15" hidden="1" customHeight="1">
      <c r="G119" s="177"/>
      <c r="H119" s="175"/>
      <c r="I119" s="1056"/>
      <c r="J119" s="1057"/>
      <c r="K119" s="175"/>
      <c r="L119" s="109"/>
      <c r="M119" s="171" t="s">
        <v>26</v>
      </c>
      <c r="N119" s="171"/>
      <c r="O119" s="171"/>
      <c r="P119" s="171"/>
      <c r="Q119" s="171"/>
      <c r="R119" s="171"/>
      <c r="S119" s="171"/>
      <c r="T119" s="171"/>
      <c r="U119" s="258"/>
      <c r="V119" s="154"/>
      <c r="W119" s="181"/>
      <c r="X119" s="280"/>
      <c r="Y119" s="280"/>
      <c r="Z119" s="280"/>
      <c r="AA119" s="280"/>
      <c r="AB119" s="280"/>
      <c r="AC119" s="280"/>
      <c r="AD119" s="280"/>
      <c r="AE119" s="280"/>
      <c r="AF119" s="280"/>
      <c r="AG119" s="280"/>
      <c r="AH119" s="280"/>
      <c r="AI119" s="280"/>
    </row>
    <row r="120" spans="7:35" ht="15" hidden="1" customHeight="1">
      <c r="G120" s="175"/>
      <c r="H120" s="175"/>
      <c r="I120" s="1056"/>
      <c r="J120" s="82"/>
      <c r="K120" s="175"/>
      <c r="L120" s="109"/>
      <c r="M120" s="170" t="s">
        <v>13</v>
      </c>
      <c r="N120" s="170"/>
      <c r="O120" s="170"/>
      <c r="P120" s="170"/>
      <c r="Q120" s="170"/>
      <c r="R120" s="170"/>
      <c r="S120" s="170"/>
      <c r="T120" s="170"/>
      <c r="U120" s="259"/>
      <c r="V120" s="154"/>
      <c r="W120" s="182"/>
      <c r="X120" s="280"/>
      <c r="Y120" s="280"/>
      <c r="Z120" s="280"/>
      <c r="AA120" s="280"/>
      <c r="AB120" s="280"/>
      <c r="AC120" s="280"/>
      <c r="AD120" s="280"/>
      <c r="AE120" s="280"/>
      <c r="AF120" s="280"/>
      <c r="AG120" s="280"/>
      <c r="AH120" s="280"/>
      <c r="AI120" s="280"/>
    </row>
    <row r="121" spans="7:35" ht="15" hidden="1" customHeight="1">
      <c r="G121" s="174"/>
      <c r="H121" s="175"/>
      <c r="I121" s="175"/>
      <c r="J121" s="82"/>
      <c r="K121" s="175"/>
      <c r="L121" s="109"/>
      <c r="M121" s="160"/>
      <c r="N121" s="160"/>
      <c r="O121" s="160"/>
      <c r="P121" s="160"/>
      <c r="Q121" s="160"/>
      <c r="R121" s="160"/>
      <c r="S121" s="160"/>
      <c r="T121" s="160"/>
      <c r="U121" s="255"/>
      <c r="V121" s="154"/>
      <c r="W121" s="182"/>
      <c r="X121" s="280"/>
      <c r="Y121" s="280"/>
      <c r="Z121" s="280"/>
      <c r="AA121" s="280"/>
      <c r="AB121" s="280"/>
      <c r="AC121" s="280"/>
      <c r="AD121" s="280"/>
      <c r="AE121" s="280"/>
      <c r="AF121" s="280"/>
      <c r="AG121" s="280"/>
      <c r="AH121" s="280"/>
      <c r="AI121" s="280"/>
    </row>
    <row r="122" spans="7:35" ht="15" hidden="1" customHeight="1">
      <c r="G122" s="174"/>
      <c r="H122" s="175"/>
      <c r="I122" s="175"/>
      <c r="J122" s="82"/>
      <c r="K122" s="175"/>
      <c r="L122" s="109"/>
      <c r="M122" s="159" t="s">
        <v>17</v>
      </c>
      <c r="N122" s="159"/>
      <c r="O122" s="159"/>
      <c r="P122" s="159"/>
      <c r="Q122" s="159"/>
      <c r="R122" s="159"/>
      <c r="S122" s="159"/>
      <c r="T122" s="159"/>
      <c r="U122" s="256"/>
      <c r="V122" s="154"/>
      <c r="W122" s="182"/>
      <c r="X122" s="280"/>
      <c r="Y122" s="280"/>
      <c r="Z122" s="280"/>
      <c r="AA122" s="280"/>
      <c r="AB122" s="280"/>
      <c r="AC122" s="280"/>
      <c r="AD122" s="280"/>
      <c r="AE122" s="280"/>
      <c r="AF122" s="280"/>
      <c r="AG122" s="280"/>
      <c r="AH122" s="280"/>
      <c r="AI122" s="280"/>
    </row>
    <row r="123" spans="7:35" ht="15" hidden="1" customHeight="1">
      <c r="G123" s="174"/>
      <c r="H123" s="175"/>
      <c r="I123" s="175"/>
      <c r="J123" s="82"/>
      <c r="K123" s="175"/>
      <c r="L123" s="109"/>
      <c r="M123" s="158" t="s">
        <v>18</v>
      </c>
      <c r="N123" s="158"/>
      <c r="O123" s="158"/>
      <c r="P123" s="158"/>
      <c r="Q123" s="158"/>
      <c r="R123" s="158"/>
      <c r="S123" s="158"/>
      <c r="T123" s="158"/>
      <c r="U123" s="257"/>
      <c r="V123" s="154"/>
      <c r="W123" s="182"/>
      <c r="X123" s="280"/>
      <c r="Y123" s="280"/>
      <c r="Z123" s="280"/>
      <c r="AA123" s="280"/>
      <c r="AB123" s="280"/>
      <c r="AC123" s="280"/>
      <c r="AD123" s="280"/>
      <c r="AE123" s="280"/>
      <c r="AF123" s="280"/>
      <c r="AG123" s="280"/>
      <c r="AH123" s="280"/>
      <c r="AI123" s="280"/>
    </row>
    <row r="124" spans="7:35" ht="15" hidden="1" customHeight="1">
      <c r="G124" s="174"/>
      <c r="H124" s="175"/>
      <c r="I124" s="175"/>
      <c r="J124" s="82"/>
      <c r="K124" s="175"/>
      <c r="L124" s="109"/>
      <c r="M124" s="172" t="s">
        <v>19</v>
      </c>
      <c r="N124" s="172"/>
      <c r="O124" s="172"/>
      <c r="P124" s="172"/>
      <c r="Q124" s="172"/>
      <c r="R124" s="172"/>
      <c r="S124" s="172"/>
      <c r="T124" s="172"/>
      <c r="U124" s="260"/>
      <c r="V124" s="154"/>
      <c r="W124" s="182"/>
      <c r="X124" s="280"/>
      <c r="Y124" s="280"/>
      <c r="Z124" s="280"/>
      <c r="AA124" s="280"/>
      <c r="AB124" s="280"/>
      <c r="AC124" s="280"/>
      <c r="AD124" s="280"/>
      <c r="AE124" s="280"/>
      <c r="AF124" s="280"/>
      <c r="AG124" s="280"/>
      <c r="AH124" s="280"/>
      <c r="AI124" s="280"/>
    </row>
    <row r="125" spans="7:35" ht="17.100000000000001" hidden="1" customHeight="1">
      <c r="X125" s="280"/>
      <c r="Y125" s="280"/>
      <c r="Z125" s="280"/>
      <c r="AA125" s="280"/>
      <c r="AB125" s="280"/>
      <c r="AC125" s="280"/>
      <c r="AD125" s="280"/>
      <c r="AE125" s="280"/>
      <c r="AF125" s="280"/>
      <c r="AG125" s="280"/>
      <c r="AH125" s="280"/>
    </row>
    <row r="126" spans="7:35" s="33" customFormat="1" ht="17.100000000000001" hidden="1" customHeight="1">
      <c r="G126" s="33" t="s">
        <v>15</v>
      </c>
      <c r="I126" s="33" t="s">
        <v>169</v>
      </c>
      <c r="V126" s="178"/>
      <c r="X126" s="296"/>
      <c r="Y126" s="296"/>
      <c r="Z126" s="296"/>
      <c r="AA126" s="296"/>
      <c r="AB126" s="296"/>
      <c r="AC126" s="296"/>
      <c r="AD126" s="296"/>
      <c r="AE126" s="296"/>
      <c r="AF126" s="296"/>
      <c r="AG126" s="296"/>
      <c r="AH126" s="296"/>
    </row>
    <row r="127" spans="7:35" ht="17.100000000000001" hidden="1" customHeight="1">
      <c r="T127" s="123"/>
      <c r="U127" s="41"/>
      <c r="X127" s="280"/>
      <c r="Y127" s="280"/>
      <c r="Z127" s="280"/>
      <c r="AA127" s="280"/>
      <c r="AB127" s="280"/>
      <c r="AC127" s="280"/>
      <c r="AD127" s="280"/>
      <c r="AE127" s="280"/>
      <c r="AF127" s="280"/>
      <c r="AG127" s="280"/>
      <c r="AH127" s="280"/>
    </row>
    <row r="128" spans="7:35" ht="16.5" hidden="1" customHeight="1">
      <c r="G128" s="175"/>
      <c r="H128" s="175"/>
      <c r="I128" s="175"/>
      <c r="J128" s="175"/>
      <c r="K128" s="175"/>
      <c r="L128" s="199" t="s">
        <v>83</v>
      </c>
      <c r="M128" s="195" t="s">
        <v>21</v>
      </c>
      <c r="N128" s="200"/>
      <c r="O128" s="1094"/>
      <c r="P128" s="1086"/>
      <c r="Q128" s="1086"/>
      <c r="R128" s="1086"/>
      <c r="S128" s="1086"/>
      <c r="T128" s="1086"/>
      <c r="U128" s="1086"/>
      <c r="V128" s="1087"/>
      <c r="W128" s="183"/>
      <c r="X128" s="280"/>
      <c r="Y128" s="280"/>
      <c r="Z128" s="280"/>
      <c r="AA128" s="280"/>
      <c r="AB128" s="280"/>
      <c r="AC128" s="280"/>
      <c r="AD128" s="280"/>
      <c r="AE128" s="280"/>
      <c r="AF128" s="280"/>
      <c r="AG128" s="280"/>
      <c r="AH128" s="280"/>
      <c r="AI128" s="280"/>
    </row>
    <row r="129" spans="7:35" s="34" customFormat="1" ht="15" hidden="1" customHeight="1">
      <c r="G129" s="174"/>
      <c r="H129" s="173"/>
      <c r="I129" s="173"/>
      <c r="J129" s="176"/>
      <c r="L129" s="165" t="s">
        <v>277</v>
      </c>
      <c r="M129" s="155" t="s">
        <v>16</v>
      </c>
      <c r="N129" s="252"/>
      <c r="O129" s="1094"/>
      <c r="P129" s="1086"/>
      <c r="Q129" s="1086"/>
      <c r="R129" s="1086"/>
      <c r="S129" s="1086"/>
      <c r="T129" s="1086"/>
      <c r="U129" s="1086"/>
      <c r="V129" s="1087"/>
      <c r="W129" s="183"/>
      <c r="X129" s="276"/>
      <c r="Y129" s="276"/>
      <c r="Z129" s="276"/>
      <c r="AA129" s="276"/>
      <c r="AB129" s="276"/>
      <c r="AC129" s="276"/>
      <c r="AD129" s="276"/>
      <c r="AE129" s="276"/>
      <c r="AF129" s="276"/>
      <c r="AG129" s="276"/>
      <c r="AH129" s="276"/>
      <c r="AI129" s="276"/>
    </row>
    <row r="130" spans="7:35" s="34" customFormat="1" ht="15" hidden="1" customHeight="1">
      <c r="G130" s="174"/>
      <c r="H130" s="173"/>
      <c r="I130" s="173"/>
      <c r="J130" s="176"/>
      <c r="L130" s="165" t="s">
        <v>8</v>
      </c>
      <c r="M130" s="156" t="s">
        <v>7</v>
      </c>
      <c r="N130" s="253"/>
      <c r="O130" s="1094"/>
      <c r="P130" s="1086"/>
      <c r="Q130" s="1086"/>
      <c r="R130" s="1086"/>
      <c r="S130" s="1086"/>
      <c r="T130" s="1086"/>
      <c r="U130" s="1086"/>
      <c r="V130" s="1087"/>
      <c r="W130" s="183"/>
      <c r="X130" s="276"/>
      <c r="Y130" s="276"/>
      <c r="Z130" s="276"/>
      <c r="AA130" s="276"/>
      <c r="AB130" s="276"/>
      <c r="AC130" s="276"/>
      <c r="AD130" s="276"/>
      <c r="AE130" s="276"/>
      <c r="AF130" s="276"/>
      <c r="AG130" s="276"/>
      <c r="AH130" s="276"/>
      <c r="AI130" s="276"/>
    </row>
    <row r="131" spans="7:35" s="34" customFormat="1" ht="15" hidden="1" customHeight="1">
      <c r="G131" s="174"/>
      <c r="H131" s="173"/>
      <c r="I131" s="173"/>
      <c r="J131" s="176"/>
      <c r="L131" s="165" t="s">
        <v>11</v>
      </c>
      <c r="M131" s="157" t="s">
        <v>23</v>
      </c>
      <c r="N131" s="254"/>
      <c r="O131" s="1094"/>
      <c r="P131" s="1086"/>
      <c r="Q131" s="1086"/>
      <c r="R131" s="1086"/>
      <c r="S131" s="1086"/>
      <c r="T131" s="1086"/>
      <c r="U131" s="1086"/>
      <c r="V131" s="1087"/>
      <c r="W131" s="183"/>
      <c r="X131" s="276"/>
      <c r="Y131" s="276"/>
      <c r="Z131" s="276"/>
      <c r="AA131" s="276"/>
      <c r="AB131" s="276"/>
      <c r="AC131" s="276"/>
      <c r="AD131" s="276"/>
      <c r="AE131" s="276"/>
      <c r="AF131" s="276"/>
      <c r="AG131" s="276"/>
      <c r="AH131" s="276"/>
      <c r="AI131" s="276"/>
    </row>
    <row r="132" spans="7:35" s="34" customFormat="1" ht="24.95" hidden="1" customHeight="1">
      <c r="G132" s="175"/>
      <c r="H132" s="173"/>
      <c r="I132" s="1056"/>
      <c r="J132" s="176"/>
      <c r="L132" s="165"/>
      <c r="M132" s="167"/>
      <c r="N132" s="186"/>
      <c r="O132" s="263"/>
      <c r="P132" s="249"/>
      <c r="Q132" s="249"/>
      <c r="R132" s="249"/>
      <c r="S132" s="249"/>
      <c r="T132" s="249"/>
      <c r="U132" s="249"/>
      <c r="V132" s="250"/>
      <c r="W132" s="185"/>
      <c r="X132" s="276"/>
      <c r="Y132" s="276"/>
      <c r="Z132" s="276"/>
      <c r="AA132" s="276"/>
      <c r="AB132" s="276"/>
      <c r="AC132" s="276"/>
      <c r="AD132" s="276"/>
      <c r="AE132" s="276"/>
      <c r="AF132" s="276"/>
      <c r="AG132" s="276"/>
      <c r="AH132" s="276"/>
      <c r="AI132" s="276"/>
    </row>
    <row r="133" spans="7:35" s="34" customFormat="1" ht="15" hidden="1" customHeight="1">
      <c r="G133" s="177"/>
      <c r="H133" s="173"/>
      <c r="I133" s="1056"/>
      <c r="J133" s="1057"/>
      <c r="L133" s="165" t="s">
        <v>20</v>
      </c>
      <c r="M133" s="168" t="s">
        <v>10</v>
      </c>
      <c r="N133" s="251"/>
      <c r="O133" s="1100"/>
      <c r="P133" s="1101"/>
      <c r="Q133" s="1101"/>
      <c r="R133" s="1101"/>
      <c r="S133" s="1101"/>
      <c r="T133" s="1101"/>
      <c r="U133" s="1101"/>
      <c r="V133" s="1102"/>
      <c r="W133" s="183"/>
      <c r="X133" s="276"/>
      <c r="Y133" s="290" t="str">
        <f>strCheckUnique(Z133:Z136)</f>
        <v/>
      </c>
      <c r="Z133" s="276"/>
      <c r="AA133" s="290"/>
      <c r="AB133" s="276"/>
      <c r="AC133" s="276"/>
      <c r="AD133" s="276"/>
      <c r="AE133" s="276"/>
      <c r="AF133" s="276"/>
      <c r="AG133" s="276"/>
      <c r="AH133" s="276"/>
      <c r="AI133" s="276"/>
    </row>
    <row r="134" spans="7:35" s="34" customFormat="1" ht="17.100000000000001" hidden="1" customHeight="1">
      <c r="G134" s="177"/>
      <c r="H134" s="173">
        <v>1</v>
      </c>
      <c r="I134" s="1056"/>
      <c r="J134" s="1057"/>
      <c r="K134" s="194"/>
      <c r="L134" s="166"/>
      <c r="M134" s="169"/>
      <c r="N134" s="196"/>
      <c r="O134" s="187"/>
      <c r="P134" s="187"/>
      <c r="Q134" s="187"/>
      <c r="R134" s="1095"/>
      <c r="S134" s="1103" t="s">
        <v>74</v>
      </c>
      <c r="T134" s="1095"/>
      <c r="U134" s="1107" t="s">
        <v>75</v>
      </c>
      <c r="V134" s="180"/>
      <c r="W134" s="183"/>
      <c r="X134" s="276" t="str">
        <f>strCheckDate(O135:V135)</f>
        <v/>
      </c>
      <c r="Y134" s="290"/>
      <c r="Z134" s="290" t="str">
        <f>IF(M134="","",M134 )</f>
        <v/>
      </c>
      <c r="AA134" s="290"/>
      <c r="AB134" s="290"/>
      <c r="AC134" s="290"/>
      <c r="AD134" s="276"/>
      <c r="AE134" s="276"/>
      <c r="AF134" s="276"/>
      <c r="AG134" s="276"/>
      <c r="AH134" s="276"/>
      <c r="AI134" s="276"/>
    </row>
    <row r="135" spans="7:35" s="34" customFormat="1" ht="0.2" hidden="1" customHeight="1">
      <c r="G135" s="177"/>
      <c r="H135" s="173"/>
      <c r="I135" s="1056"/>
      <c r="J135" s="1057"/>
      <c r="K135" s="194"/>
      <c r="L135" s="189"/>
      <c r="M135" s="196"/>
      <c r="N135" s="196"/>
      <c r="O135" s="196"/>
      <c r="P135" s="196"/>
      <c r="Q135" s="275" t="str">
        <f>R134 &amp; "-" &amp; T134</f>
        <v>-</v>
      </c>
      <c r="R135" s="1096"/>
      <c r="S135" s="1104"/>
      <c r="T135" s="1096"/>
      <c r="U135" s="1108"/>
      <c r="V135" s="180"/>
      <c r="W135" s="185"/>
      <c r="X135" s="276"/>
      <c r="Y135" s="276"/>
      <c r="Z135" s="276"/>
      <c r="AA135" s="276"/>
      <c r="AB135" s="276"/>
      <c r="AC135" s="276"/>
      <c r="AD135" s="276"/>
      <c r="AE135" s="276"/>
      <c r="AF135" s="276"/>
      <c r="AG135" s="276"/>
      <c r="AH135" s="276"/>
      <c r="AI135" s="276"/>
    </row>
    <row r="136" spans="7:35" ht="15" hidden="1" customHeight="1">
      <c r="G136" s="177"/>
      <c r="H136" s="175"/>
      <c r="I136" s="1056"/>
      <c r="J136" s="1057"/>
      <c r="K136" s="175"/>
      <c r="L136" s="109"/>
      <c r="M136" s="171" t="s">
        <v>26</v>
      </c>
      <c r="N136" s="171"/>
      <c r="O136" s="171"/>
      <c r="P136" s="171"/>
      <c r="Q136" s="171"/>
      <c r="R136" s="171"/>
      <c r="S136" s="171"/>
      <c r="T136" s="171"/>
      <c r="U136" s="258"/>
      <c r="V136" s="154"/>
      <c r="W136" s="181"/>
      <c r="X136" s="280"/>
      <c r="Y136" s="280"/>
      <c r="Z136" s="280"/>
      <c r="AA136" s="280"/>
      <c r="AB136" s="280"/>
      <c r="AC136" s="280"/>
      <c r="AD136" s="280"/>
      <c r="AE136" s="280"/>
      <c r="AF136" s="280"/>
      <c r="AG136" s="280"/>
      <c r="AH136" s="280"/>
      <c r="AI136" s="280"/>
    </row>
    <row r="137" spans="7:35" ht="15" hidden="1" customHeight="1">
      <c r="G137" s="175"/>
      <c r="H137" s="175"/>
      <c r="I137" s="1056"/>
      <c r="J137" s="82"/>
      <c r="K137" s="175"/>
      <c r="L137" s="109"/>
      <c r="M137" s="170" t="s">
        <v>13</v>
      </c>
      <c r="N137" s="170"/>
      <c r="O137" s="170"/>
      <c r="P137" s="170"/>
      <c r="Q137" s="170"/>
      <c r="R137" s="170"/>
      <c r="S137" s="170"/>
      <c r="T137" s="170"/>
      <c r="U137" s="259"/>
      <c r="V137" s="154"/>
      <c r="W137" s="182"/>
      <c r="X137" s="280"/>
      <c r="Y137" s="280"/>
      <c r="Z137" s="280"/>
      <c r="AA137" s="280"/>
      <c r="AB137" s="280"/>
      <c r="AC137" s="280"/>
      <c r="AD137" s="280"/>
      <c r="AE137" s="280"/>
      <c r="AF137" s="280"/>
      <c r="AG137" s="280"/>
      <c r="AH137" s="280"/>
      <c r="AI137" s="280"/>
    </row>
    <row r="138" spans="7:35" ht="15" hidden="1" customHeight="1">
      <c r="G138" s="174"/>
      <c r="H138" s="175"/>
      <c r="I138" s="175"/>
      <c r="J138" s="82"/>
      <c r="K138" s="175"/>
      <c r="L138" s="109"/>
      <c r="M138" s="160"/>
      <c r="N138" s="160"/>
      <c r="O138" s="160"/>
      <c r="P138" s="160"/>
      <c r="Q138" s="160"/>
      <c r="R138" s="160"/>
      <c r="S138" s="160"/>
      <c r="T138" s="160"/>
      <c r="U138" s="255"/>
      <c r="V138" s="154"/>
      <c r="W138" s="182"/>
      <c r="X138" s="280"/>
      <c r="Y138" s="280"/>
      <c r="Z138" s="280"/>
      <c r="AA138" s="280"/>
      <c r="AB138" s="280"/>
      <c r="AC138" s="280"/>
      <c r="AD138" s="280"/>
      <c r="AE138" s="280"/>
      <c r="AF138" s="280"/>
      <c r="AG138" s="280"/>
      <c r="AH138" s="280"/>
      <c r="AI138" s="280"/>
    </row>
    <row r="139" spans="7:35" ht="15" hidden="1" customHeight="1">
      <c r="G139" s="174"/>
      <c r="H139" s="175"/>
      <c r="I139" s="175"/>
      <c r="J139" s="82"/>
      <c r="K139" s="175"/>
      <c r="L139" s="109"/>
      <c r="M139" s="159" t="s">
        <v>17</v>
      </c>
      <c r="N139" s="159"/>
      <c r="O139" s="159"/>
      <c r="P139" s="159"/>
      <c r="Q139" s="159"/>
      <c r="R139" s="159"/>
      <c r="S139" s="159"/>
      <c r="T139" s="159"/>
      <c r="U139" s="256"/>
      <c r="V139" s="154"/>
      <c r="W139" s="182"/>
      <c r="X139" s="280"/>
      <c r="Y139" s="280"/>
      <c r="Z139" s="280"/>
      <c r="AA139" s="280"/>
      <c r="AB139" s="280"/>
      <c r="AC139" s="280"/>
      <c r="AD139" s="280"/>
      <c r="AE139" s="280"/>
      <c r="AF139" s="280"/>
      <c r="AG139" s="280"/>
      <c r="AH139" s="280"/>
      <c r="AI139" s="280"/>
    </row>
    <row r="140" spans="7:35" ht="15" hidden="1" customHeight="1">
      <c r="G140" s="174"/>
      <c r="H140" s="175"/>
      <c r="I140" s="175"/>
      <c r="J140" s="82"/>
      <c r="K140" s="175"/>
      <c r="L140" s="109"/>
      <c r="M140" s="158" t="s">
        <v>18</v>
      </c>
      <c r="N140" s="158"/>
      <c r="O140" s="158"/>
      <c r="P140" s="158"/>
      <c r="Q140" s="158"/>
      <c r="R140" s="158"/>
      <c r="S140" s="158"/>
      <c r="T140" s="158"/>
      <c r="U140" s="257"/>
      <c r="V140" s="154"/>
      <c r="W140" s="182"/>
      <c r="X140" s="280"/>
      <c r="Y140" s="280"/>
      <c r="Z140" s="280"/>
      <c r="AA140" s="280"/>
      <c r="AB140" s="280"/>
      <c r="AC140" s="280"/>
      <c r="AD140" s="280"/>
      <c r="AE140" s="280"/>
      <c r="AF140" s="280"/>
      <c r="AG140" s="280"/>
      <c r="AH140" s="280"/>
      <c r="AI140" s="280"/>
    </row>
    <row r="141" spans="7:35" ht="15" hidden="1" customHeight="1">
      <c r="G141" s="174"/>
      <c r="H141" s="175"/>
      <c r="I141" s="175"/>
      <c r="J141" s="82"/>
      <c r="K141" s="175"/>
      <c r="L141" s="109"/>
      <c r="M141" s="172" t="s">
        <v>19</v>
      </c>
      <c r="N141" s="172"/>
      <c r="O141" s="172"/>
      <c r="P141" s="172"/>
      <c r="Q141" s="172"/>
      <c r="R141" s="172"/>
      <c r="S141" s="172"/>
      <c r="T141" s="172"/>
      <c r="U141" s="260"/>
      <c r="V141" s="154"/>
      <c r="W141" s="182"/>
      <c r="X141" s="280"/>
      <c r="Y141" s="280"/>
      <c r="Z141" s="280"/>
      <c r="AA141" s="280"/>
      <c r="AB141" s="280"/>
      <c r="AC141" s="280"/>
      <c r="AD141" s="280"/>
      <c r="AE141" s="280"/>
      <c r="AF141" s="280"/>
      <c r="AG141" s="280"/>
      <c r="AH141" s="280"/>
      <c r="AI141" s="280"/>
    </row>
    <row r="142" spans="7:35" ht="17.100000000000001" hidden="1" customHeight="1">
      <c r="X142" s="280"/>
      <c r="Y142" s="280"/>
      <c r="Z142" s="280"/>
      <c r="AA142" s="280"/>
      <c r="AB142" s="280"/>
      <c r="AC142" s="280"/>
      <c r="AD142" s="280"/>
      <c r="AE142" s="280"/>
      <c r="AF142" s="280"/>
      <c r="AG142" s="280"/>
      <c r="AH142" s="280"/>
    </row>
    <row r="143" spans="7:35" s="33" customFormat="1" ht="17.100000000000001" hidden="1" customHeight="1">
      <c r="G143" s="33" t="s">
        <v>15</v>
      </c>
      <c r="I143" s="33" t="s">
        <v>170</v>
      </c>
      <c r="V143" s="178"/>
      <c r="X143" s="296"/>
      <c r="Y143" s="296"/>
      <c r="Z143" s="296"/>
      <c r="AA143" s="296"/>
      <c r="AB143" s="296"/>
      <c r="AC143" s="296"/>
      <c r="AD143" s="296"/>
      <c r="AE143" s="296"/>
      <c r="AF143" s="296"/>
      <c r="AG143" s="296"/>
      <c r="AH143" s="296"/>
    </row>
    <row r="144" spans="7:35" ht="17.100000000000001" hidden="1" customHeight="1">
      <c r="T144" s="123"/>
      <c r="U144" s="41"/>
      <c r="X144" s="280"/>
      <c r="Y144" s="280"/>
      <c r="Z144" s="280"/>
      <c r="AA144" s="280"/>
      <c r="AB144" s="280"/>
      <c r="AC144" s="280"/>
      <c r="AD144" s="280"/>
      <c r="AE144" s="280"/>
      <c r="AF144" s="280"/>
      <c r="AG144" s="280"/>
      <c r="AH144" s="280"/>
    </row>
    <row r="145" spans="1:35" ht="16.5" hidden="1" customHeight="1">
      <c r="G145" s="175"/>
      <c r="H145" s="175"/>
      <c r="I145" s="175"/>
      <c r="J145" s="175"/>
      <c r="K145" s="175"/>
      <c r="L145" s="199" t="s">
        <v>83</v>
      </c>
      <c r="M145" s="195" t="s">
        <v>21</v>
      </c>
      <c r="N145" s="200"/>
      <c r="O145" s="1094"/>
      <c r="P145" s="1086"/>
      <c r="Q145" s="1086"/>
      <c r="R145" s="1086"/>
      <c r="S145" s="1086"/>
      <c r="T145" s="1086"/>
      <c r="U145" s="1086"/>
      <c r="V145" s="1087"/>
      <c r="W145" s="183"/>
      <c r="X145" s="280"/>
      <c r="Y145" s="280"/>
      <c r="Z145" s="280"/>
      <c r="AA145" s="280"/>
      <c r="AB145" s="280"/>
      <c r="AC145" s="280"/>
      <c r="AD145" s="280"/>
      <c r="AE145" s="280"/>
      <c r="AF145" s="280"/>
      <c r="AG145" s="280"/>
      <c r="AH145" s="280"/>
      <c r="AI145" s="280"/>
    </row>
    <row r="146" spans="1:35" s="34" customFormat="1" ht="15" hidden="1" customHeight="1">
      <c r="G146" s="174"/>
      <c r="H146" s="173"/>
      <c r="I146" s="173"/>
      <c r="J146" s="176"/>
      <c r="L146" s="165" t="s">
        <v>277</v>
      </c>
      <c r="M146" s="155" t="s">
        <v>16</v>
      </c>
      <c r="N146" s="252"/>
      <c r="O146" s="1094"/>
      <c r="P146" s="1086"/>
      <c r="Q146" s="1086"/>
      <c r="R146" s="1086"/>
      <c r="S146" s="1086"/>
      <c r="T146" s="1086"/>
      <c r="U146" s="1086"/>
      <c r="V146" s="1087"/>
      <c r="W146" s="183"/>
      <c r="X146" s="276"/>
      <c r="Y146" s="276"/>
      <c r="Z146" s="276"/>
      <c r="AA146" s="276"/>
      <c r="AB146" s="276"/>
      <c r="AC146" s="276"/>
      <c r="AD146" s="276"/>
      <c r="AE146" s="276"/>
      <c r="AF146" s="276"/>
      <c r="AG146" s="276"/>
      <c r="AH146" s="276"/>
      <c r="AI146" s="276"/>
    </row>
    <row r="147" spans="1:35" s="34" customFormat="1" ht="15" hidden="1" customHeight="1">
      <c r="G147" s="174"/>
      <c r="H147" s="173"/>
      <c r="I147" s="173"/>
      <c r="J147" s="176"/>
      <c r="L147" s="165" t="s">
        <v>8</v>
      </c>
      <c r="M147" s="156" t="s">
        <v>7</v>
      </c>
      <c r="N147" s="253"/>
      <c r="O147" s="1094"/>
      <c r="P147" s="1086"/>
      <c r="Q147" s="1086"/>
      <c r="R147" s="1086"/>
      <c r="S147" s="1086"/>
      <c r="T147" s="1086"/>
      <c r="U147" s="1086"/>
      <c r="V147" s="1087"/>
      <c r="W147" s="183"/>
      <c r="X147" s="276"/>
      <c r="Y147" s="276"/>
      <c r="Z147" s="276"/>
      <c r="AA147" s="276"/>
      <c r="AB147" s="276"/>
      <c r="AC147" s="276"/>
      <c r="AD147" s="276"/>
      <c r="AE147" s="276"/>
      <c r="AF147" s="276"/>
      <c r="AG147" s="276"/>
      <c r="AH147" s="276"/>
      <c r="AI147" s="276"/>
    </row>
    <row r="148" spans="1:35" s="34" customFormat="1" ht="15" hidden="1" customHeight="1">
      <c r="G148" s="174"/>
      <c r="H148" s="173"/>
      <c r="I148" s="173"/>
      <c r="J148" s="176"/>
      <c r="L148" s="165" t="s">
        <v>11</v>
      </c>
      <c r="M148" s="157" t="s">
        <v>23</v>
      </c>
      <c r="N148" s="254"/>
      <c r="O148" s="1094"/>
      <c r="P148" s="1086"/>
      <c r="Q148" s="1086"/>
      <c r="R148" s="1086"/>
      <c r="S148" s="1086"/>
      <c r="T148" s="1086"/>
      <c r="U148" s="1086"/>
      <c r="V148" s="1087"/>
      <c r="W148" s="183"/>
      <c r="X148" s="276"/>
      <c r="Y148" s="276"/>
      <c r="Z148" s="276"/>
      <c r="AA148" s="276"/>
      <c r="AB148" s="276"/>
      <c r="AC148" s="276"/>
      <c r="AD148" s="276"/>
      <c r="AE148" s="276"/>
      <c r="AF148" s="276"/>
      <c r="AG148" s="276"/>
      <c r="AH148" s="276"/>
      <c r="AI148" s="276"/>
    </row>
    <row r="149" spans="1:35" s="34" customFormat="1" ht="24.95" hidden="1" customHeight="1">
      <c r="G149" s="175"/>
      <c r="H149" s="173"/>
      <c r="I149" s="1056"/>
      <c r="J149" s="176"/>
      <c r="L149" s="165" t="s">
        <v>12</v>
      </c>
      <c r="M149" s="167" t="s">
        <v>9</v>
      </c>
      <c r="N149" s="186"/>
      <c r="O149" s="1091"/>
      <c r="P149" s="1092"/>
      <c r="Q149" s="1092"/>
      <c r="R149" s="1092"/>
      <c r="S149" s="1092"/>
      <c r="T149" s="1092"/>
      <c r="U149" s="1092"/>
      <c r="V149" s="1093"/>
      <c r="W149" s="183"/>
      <c r="X149" s="276"/>
      <c r="Y149" s="276"/>
      <c r="Z149" s="276"/>
      <c r="AA149" s="276"/>
      <c r="AB149" s="276"/>
      <c r="AC149" s="276"/>
      <c r="AD149" s="276"/>
      <c r="AE149" s="276"/>
      <c r="AF149" s="276"/>
      <c r="AG149" s="276"/>
      <c r="AH149" s="276"/>
      <c r="AI149" s="276"/>
    </row>
    <row r="150" spans="1:35" s="34" customFormat="1" ht="15" hidden="1" customHeight="1">
      <c r="G150" s="177"/>
      <c r="H150" s="173"/>
      <c r="I150" s="1056"/>
      <c r="J150" s="1057"/>
      <c r="L150" s="165" t="s">
        <v>20</v>
      </c>
      <c r="M150" s="168" t="s">
        <v>10</v>
      </c>
      <c r="N150" s="251"/>
      <c r="O150" s="1100"/>
      <c r="P150" s="1101"/>
      <c r="Q150" s="1101"/>
      <c r="R150" s="1101"/>
      <c r="S150" s="1101"/>
      <c r="T150" s="1101"/>
      <c r="U150" s="1101"/>
      <c r="V150" s="1102"/>
      <c r="W150" s="183"/>
      <c r="X150" s="276"/>
      <c r="Y150" s="290" t="str">
        <f>strCheckUnique(Z150:Z153)</f>
        <v/>
      </c>
      <c r="Z150" s="276"/>
      <c r="AA150" s="290"/>
      <c r="AB150" s="276"/>
      <c r="AC150" s="276"/>
      <c r="AD150" s="276"/>
      <c r="AE150" s="276"/>
      <c r="AF150" s="276"/>
      <c r="AG150" s="276"/>
      <c r="AH150" s="276"/>
      <c r="AI150" s="276"/>
    </row>
    <row r="151" spans="1:35" s="34" customFormat="1" ht="15.75" hidden="1" customHeight="1">
      <c r="G151" s="177"/>
      <c r="H151" s="173">
        <v>1</v>
      </c>
      <c r="I151" s="1056"/>
      <c r="J151" s="1057"/>
      <c r="K151" s="194"/>
      <c r="L151" s="166"/>
      <c r="M151" s="169"/>
      <c r="N151" s="196"/>
      <c r="O151" s="297"/>
      <c r="P151" s="187"/>
      <c r="Q151" s="187"/>
      <c r="R151" s="1095"/>
      <c r="S151" s="1103" t="s">
        <v>74</v>
      </c>
      <c r="T151" s="1095"/>
      <c r="U151" s="1107" t="s">
        <v>75</v>
      </c>
      <c r="V151" s="180"/>
      <c r="W151" s="183"/>
      <c r="X151" s="276" t="str">
        <f>strCheckDate(O152:V152)</f>
        <v/>
      </c>
      <c r="Y151" s="290"/>
      <c r="Z151" s="290" t="str">
        <f>IF(M151="","",M151 )</f>
        <v/>
      </c>
      <c r="AA151" s="290"/>
      <c r="AB151" s="290"/>
      <c r="AC151" s="290"/>
      <c r="AD151" s="276"/>
      <c r="AE151" s="276"/>
      <c r="AF151" s="276"/>
      <c r="AG151" s="276"/>
      <c r="AH151" s="276"/>
      <c r="AI151" s="276"/>
    </row>
    <row r="152" spans="1:35" s="34" customFormat="1" ht="0.2" hidden="1" customHeight="1">
      <c r="G152" s="177"/>
      <c r="H152" s="173"/>
      <c r="I152" s="1056"/>
      <c r="J152" s="1057"/>
      <c r="K152" s="194"/>
      <c r="L152" s="189"/>
      <c r="M152" s="196"/>
      <c r="N152" s="196"/>
      <c r="O152" s="196"/>
      <c r="P152" s="196"/>
      <c r="Q152" s="275" t="str">
        <f>R151 &amp; "-" &amp; T151</f>
        <v>-</v>
      </c>
      <c r="R152" s="1096"/>
      <c r="S152" s="1104"/>
      <c r="T152" s="1096"/>
      <c r="U152" s="1108"/>
      <c r="V152" s="180"/>
      <c r="W152" s="185"/>
      <c r="X152" s="276"/>
      <c r="Y152" s="276"/>
      <c r="Z152" s="276"/>
      <c r="AA152" s="276"/>
      <c r="AB152" s="276"/>
      <c r="AC152" s="276"/>
      <c r="AD152" s="276"/>
      <c r="AE152" s="276"/>
      <c r="AF152" s="276"/>
      <c r="AG152" s="276"/>
      <c r="AH152" s="276"/>
      <c r="AI152" s="276"/>
    </row>
    <row r="153" spans="1:35" ht="15" hidden="1" customHeight="1">
      <c r="G153" s="177"/>
      <c r="H153" s="175"/>
      <c r="I153" s="1056"/>
      <c r="J153" s="1057"/>
      <c r="K153" s="175"/>
      <c r="L153" s="109"/>
      <c r="M153" s="171" t="s">
        <v>26</v>
      </c>
      <c r="N153" s="171"/>
      <c r="O153" s="171"/>
      <c r="P153" s="171"/>
      <c r="Q153" s="171"/>
      <c r="R153" s="171"/>
      <c r="S153" s="171"/>
      <c r="T153" s="171"/>
      <c r="U153" s="258"/>
      <c r="V153" s="154"/>
      <c r="W153" s="181"/>
      <c r="X153" s="280"/>
      <c r="Y153" s="280"/>
      <c r="Z153" s="280"/>
      <c r="AA153" s="280"/>
      <c r="AB153" s="280"/>
      <c r="AC153" s="280"/>
      <c r="AD153" s="280"/>
      <c r="AE153" s="280"/>
      <c r="AF153" s="280"/>
      <c r="AG153" s="280"/>
      <c r="AH153" s="280"/>
      <c r="AI153" s="280"/>
    </row>
    <row r="154" spans="1:35" ht="15" hidden="1" customHeight="1">
      <c r="G154" s="175"/>
      <c r="H154" s="175"/>
      <c r="I154" s="1056"/>
      <c r="J154" s="82"/>
      <c r="K154" s="175"/>
      <c r="L154" s="109"/>
      <c r="M154" s="170" t="s">
        <v>13</v>
      </c>
      <c r="N154" s="170"/>
      <c r="O154" s="170"/>
      <c r="P154" s="170"/>
      <c r="Q154" s="170"/>
      <c r="R154" s="170"/>
      <c r="S154" s="170"/>
      <c r="T154" s="170"/>
      <c r="U154" s="259"/>
      <c r="V154" s="154"/>
      <c r="W154" s="182"/>
      <c r="X154" s="280"/>
      <c r="Y154" s="280"/>
      <c r="Z154" s="280"/>
      <c r="AA154" s="280"/>
      <c r="AB154" s="280"/>
      <c r="AC154" s="280"/>
      <c r="AD154" s="280"/>
      <c r="AE154" s="280"/>
      <c r="AF154" s="280"/>
      <c r="AG154" s="280"/>
      <c r="AH154" s="280"/>
      <c r="AI154" s="280"/>
    </row>
    <row r="155" spans="1:35" ht="15" hidden="1" customHeight="1">
      <c r="G155" s="174"/>
      <c r="H155" s="175"/>
      <c r="I155" s="175"/>
      <c r="J155" s="82"/>
      <c r="K155" s="175"/>
      <c r="L155" s="109"/>
      <c r="M155" s="160" t="s">
        <v>14</v>
      </c>
      <c r="N155" s="160"/>
      <c r="O155" s="160"/>
      <c r="P155" s="160"/>
      <c r="Q155" s="160"/>
      <c r="R155" s="160"/>
      <c r="S155" s="160"/>
      <c r="T155" s="160"/>
      <c r="U155" s="255"/>
      <c r="V155" s="154"/>
      <c r="W155" s="182"/>
      <c r="X155" s="280"/>
      <c r="Y155" s="280"/>
      <c r="Z155" s="280"/>
      <c r="AA155" s="280"/>
      <c r="AB155" s="280"/>
      <c r="AC155" s="280"/>
      <c r="AD155" s="280"/>
      <c r="AE155" s="280"/>
      <c r="AF155" s="280"/>
      <c r="AG155" s="280"/>
      <c r="AH155" s="280"/>
      <c r="AI155" s="280"/>
    </row>
    <row r="156" spans="1:35" ht="15" hidden="1" customHeight="1">
      <c r="G156" s="174"/>
      <c r="H156" s="175"/>
      <c r="I156" s="175"/>
      <c r="J156" s="82"/>
      <c r="K156" s="175"/>
      <c r="L156" s="109"/>
      <c r="M156" s="159" t="s">
        <v>17</v>
      </c>
      <c r="N156" s="159"/>
      <c r="O156" s="159"/>
      <c r="P156" s="159"/>
      <c r="Q156" s="159"/>
      <c r="R156" s="159"/>
      <c r="S156" s="159"/>
      <c r="T156" s="159"/>
      <c r="U156" s="256"/>
      <c r="V156" s="154"/>
      <c r="W156" s="182"/>
      <c r="X156" s="280"/>
      <c r="Y156" s="280"/>
      <c r="Z156" s="280"/>
      <c r="AA156" s="280"/>
      <c r="AB156" s="280"/>
      <c r="AC156" s="280"/>
      <c r="AD156" s="280"/>
      <c r="AE156" s="280"/>
      <c r="AF156" s="280"/>
      <c r="AG156" s="280"/>
      <c r="AH156" s="280"/>
      <c r="AI156" s="280"/>
    </row>
    <row r="157" spans="1:35" ht="15" hidden="1" customHeight="1">
      <c r="G157" s="174"/>
      <c r="H157" s="175"/>
      <c r="I157" s="175"/>
      <c r="J157" s="82"/>
      <c r="K157" s="175"/>
      <c r="L157" s="109"/>
      <c r="M157" s="158" t="s">
        <v>18</v>
      </c>
      <c r="N157" s="158"/>
      <c r="O157" s="158"/>
      <c r="P157" s="158"/>
      <c r="Q157" s="158"/>
      <c r="R157" s="158"/>
      <c r="S157" s="158"/>
      <c r="T157" s="158"/>
      <c r="U157" s="257"/>
      <c r="V157" s="154"/>
      <c r="W157" s="182"/>
      <c r="X157" s="280"/>
      <c r="Y157" s="280"/>
      <c r="Z157" s="280"/>
      <c r="AA157" s="280"/>
      <c r="AB157" s="280"/>
      <c r="AC157" s="280"/>
      <c r="AD157" s="280"/>
      <c r="AE157" s="280"/>
      <c r="AF157" s="280"/>
      <c r="AG157" s="280"/>
      <c r="AH157" s="280"/>
      <c r="AI157" s="280"/>
    </row>
    <row r="158" spans="1:35" ht="7.5" hidden="1" customHeight="1">
      <c r="G158" s="174"/>
      <c r="H158" s="175"/>
      <c r="I158" s="175"/>
      <c r="J158" s="82"/>
      <c r="K158" s="175"/>
      <c r="L158" s="109"/>
      <c r="M158" s="172" t="s">
        <v>19</v>
      </c>
      <c r="N158" s="172"/>
      <c r="O158" s="172"/>
      <c r="P158" s="172"/>
      <c r="Q158" s="172"/>
      <c r="R158" s="172"/>
      <c r="S158" s="172"/>
      <c r="T158" s="172"/>
      <c r="U158" s="260"/>
      <c r="V158" s="154"/>
      <c r="W158" s="182"/>
      <c r="X158" s="280"/>
      <c r="Y158" s="280"/>
      <c r="Z158" s="280"/>
      <c r="AA158" s="280"/>
      <c r="AB158" s="280"/>
      <c r="AC158" s="280"/>
      <c r="AD158" s="280"/>
      <c r="AE158" s="280"/>
      <c r="AF158" s="280"/>
      <c r="AG158" s="280"/>
      <c r="AH158" s="280"/>
      <c r="AI158" s="280"/>
    </row>
    <row r="160" spans="1:35" s="33" customFormat="1" ht="17.100000000000001" customHeight="1">
      <c r="A160" s="33" t="s">
        <v>15</v>
      </c>
      <c r="C160" s="33" t="s">
        <v>193</v>
      </c>
      <c r="AD160" s="178"/>
    </row>
    <row r="161" spans="1:50" ht="17.100000000000001" customHeight="1">
      <c r="AD161" s="41"/>
    </row>
    <row r="162" spans="1:50" ht="17.100000000000001" customHeight="1">
      <c r="L162" s="123"/>
      <c r="M162" s="123"/>
      <c r="N162" s="123"/>
      <c r="O162" s="123"/>
      <c r="P162" s="123"/>
      <c r="Q162" s="123"/>
      <c r="R162" s="123"/>
      <c r="S162" s="123"/>
      <c r="T162" s="123"/>
      <c r="U162" s="123"/>
      <c r="V162" s="123"/>
      <c r="W162" s="123"/>
      <c r="X162" s="123"/>
      <c r="Y162" s="123"/>
      <c r="Z162" s="123"/>
      <c r="AA162" s="123"/>
      <c r="AB162" s="123"/>
      <c r="AC162" s="123"/>
      <c r="AD162" s="123"/>
      <c r="AE162" s="123"/>
      <c r="AF162" s="123"/>
      <c r="AG162" s="123"/>
      <c r="AH162" s="123"/>
      <c r="AI162" s="123"/>
      <c r="AJ162" s="123"/>
      <c r="AK162" s="123"/>
      <c r="AL162" s="123"/>
      <c r="AM162" s="123"/>
    </row>
    <row r="163" spans="1:50" s="34" customFormat="1" ht="22.5">
      <c r="A163" s="1053">
        <v>1</v>
      </c>
      <c r="B163" s="276"/>
      <c r="C163" s="276"/>
      <c r="D163" s="276"/>
      <c r="E163" s="276"/>
      <c r="F163" s="293"/>
      <c r="G163" s="293"/>
      <c r="H163" s="293"/>
      <c r="I163" s="93"/>
      <c r="J163" s="83"/>
      <c r="K163" s="83"/>
      <c r="L163" s="312">
        <f>mergeValue(A163)</f>
        <v>1</v>
      </c>
      <c r="M163" s="544" t="s">
        <v>21</v>
      </c>
      <c r="N163" s="1109"/>
      <c r="O163" s="1110"/>
      <c r="P163" s="1110"/>
      <c r="Q163" s="1110"/>
      <c r="R163" s="1110"/>
      <c r="S163" s="1110"/>
      <c r="T163" s="1110"/>
      <c r="U163" s="1110"/>
      <c r="V163" s="1110"/>
      <c r="W163" s="1110"/>
      <c r="X163" s="1110"/>
      <c r="Y163" s="1110"/>
      <c r="Z163" s="1110"/>
      <c r="AA163" s="1110"/>
      <c r="AB163" s="1110"/>
      <c r="AC163" s="1110"/>
      <c r="AD163" s="1110"/>
      <c r="AE163" s="1110"/>
      <c r="AF163" s="1110"/>
      <c r="AG163" s="1110"/>
      <c r="AH163" s="1110"/>
      <c r="AI163" s="1110"/>
      <c r="AJ163" s="1110"/>
      <c r="AK163" s="1110"/>
      <c r="AL163" s="1078"/>
      <c r="AM163" s="862" t="s">
        <v>627</v>
      </c>
      <c r="AN163" s="276"/>
      <c r="AO163" s="276"/>
      <c r="AP163" s="276"/>
      <c r="AQ163" s="276"/>
      <c r="AR163" s="276"/>
      <c r="AS163" s="276"/>
      <c r="AT163" s="276"/>
      <c r="AU163" s="276"/>
      <c r="AV163" s="276"/>
      <c r="AW163" s="276"/>
      <c r="AX163" s="276"/>
    </row>
    <row r="164" spans="1:50" s="34" customFormat="1" ht="22.5">
      <c r="A164" s="1053"/>
      <c r="B164" s="1053">
        <v>1</v>
      </c>
      <c r="C164" s="276"/>
      <c r="D164" s="276"/>
      <c r="E164" s="276"/>
      <c r="F164" s="320"/>
      <c r="G164" s="535"/>
      <c r="H164" s="535"/>
      <c r="I164" s="208"/>
      <c r="J164" s="45"/>
      <c r="L164" s="312" t="str">
        <f>mergeValue(A164) &amp;"."&amp; mergeValue(B164)</f>
        <v>1.1</v>
      </c>
      <c r="M164" s="155" t="s">
        <v>16</v>
      </c>
      <c r="N164" s="1098"/>
      <c r="O164" s="1099"/>
      <c r="P164" s="1099"/>
      <c r="Q164" s="1099"/>
      <c r="R164" s="1099"/>
      <c r="S164" s="1099"/>
      <c r="T164" s="1099"/>
      <c r="U164" s="1099"/>
      <c r="V164" s="1099"/>
      <c r="W164" s="1099"/>
      <c r="X164" s="1099"/>
      <c r="Y164" s="1099"/>
      <c r="Z164" s="1099"/>
      <c r="AA164" s="1099"/>
      <c r="AB164" s="1099"/>
      <c r="AC164" s="1099"/>
      <c r="AD164" s="1099"/>
      <c r="AE164" s="1099"/>
      <c r="AF164" s="1099"/>
      <c r="AG164" s="1099"/>
      <c r="AH164" s="1099"/>
      <c r="AI164" s="1099"/>
      <c r="AJ164" s="1099"/>
      <c r="AK164" s="1099"/>
      <c r="AL164" s="1069"/>
      <c r="AM164" s="861" t="s">
        <v>449</v>
      </c>
      <c r="AN164" s="276"/>
      <c r="AO164" s="276"/>
      <c r="AP164" s="276"/>
      <c r="AQ164" s="276"/>
      <c r="AR164" s="276"/>
      <c r="AS164" s="276"/>
      <c r="AT164" s="276"/>
      <c r="AU164" s="276"/>
      <c r="AV164" s="276"/>
      <c r="AW164" s="276"/>
      <c r="AX164" s="276"/>
    </row>
    <row r="165" spans="1:50" s="34" customFormat="1" ht="45">
      <c r="A165" s="1053"/>
      <c r="B165" s="1053"/>
      <c r="C165" s="1053">
        <v>1</v>
      </c>
      <c r="D165" s="276"/>
      <c r="E165" s="276"/>
      <c r="F165" s="320"/>
      <c r="G165" s="535"/>
      <c r="H165" s="535"/>
      <c r="I165" s="208"/>
      <c r="J165" s="45"/>
      <c r="L165" s="312" t="str">
        <f>mergeValue(A165) &amp;"."&amp; mergeValue(B165)&amp;"."&amp; mergeValue(C165)</f>
        <v>1.1.1</v>
      </c>
      <c r="M165" s="156" t="s">
        <v>560</v>
      </c>
      <c r="N165" s="1098"/>
      <c r="O165" s="1099"/>
      <c r="P165" s="1099"/>
      <c r="Q165" s="1099"/>
      <c r="R165" s="1099"/>
      <c r="S165" s="1099"/>
      <c r="T165" s="1099"/>
      <c r="U165" s="1099"/>
      <c r="V165" s="1099"/>
      <c r="W165" s="1099"/>
      <c r="X165" s="1099"/>
      <c r="Y165" s="1099"/>
      <c r="Z165" s="1099"/>
      <c r="AA165" s="1099"/>
      <c r="AB165" s="1099"/>
      <c r="AC165" s="1099"/>
      <c r="AD165" s="1099"/>
      <c r="AE165" s="1099"/>
      <c r="AF165" s="1099"/>
      <c r="AG165" s="1099"/>
      <c r="AH165" s="1099"/>
      <c r="AI165" s="1099"/>
      <c r="AJ165" s="1099"/>
      <c r="AK165" s="1099"/>
      <c r="AL165" s="1069"/>
      <c r="AM165" s="861" t="s">
        <v>561</v>
      </c>
      <c r="AN165" s="276"/>
      <c r="AO165" s="276"/>
      <c r="AP165" s="276"/>
      <c r="AQ165" s="276"/>
      <c r="AR165" s="276"/>
      <c r="AS165" s="276"/>
      <c r="AT165" s="276"/>
      <c r="AU165" s="276"/>
      <c r="AV165" s="276"/>
      <c r="AW165" s="276"/>
      <c r="AX165" s="276"/>
    </row>
    <row r="166" spans="1:50" s="34" customFormat="1" ht="20.100000000000001" customHeight="1">
      <c r="A166" s="1053"/>
      <c r="B166" s="1053"/>
      <c r="C166" s="1053"/>
      <c r="D166" s="1053">
        <v>1</v>
      </c>
      <c r="E166" s="276"/>
      <c r="F166" s="320"/>
      <c r="G166" s="535"/>
      <c r="H166" s="535"/>
      <c r="I166" s="1056"/>
      <c r="J166" s="1057"/>
      <c r="K166" s="1018"/>
      <c r="L166" s="1058" t="str">
        <f>mergeValue(A166) &amp;"."&amp; mergeValue(B166)&amp;"."&amp; mergeValue(C166)&amp;"."&amp; mergeValue(D166)</f>
        <v>1.1.1.1</v>
      </c>
      <c r="M166" s="1059"/>
      <c r="N166" s="1025" t="s">
        <v>74</v>
      </c>
      <c r="O166" s="1045"/>
      <c r="P166" s="1048" t="s">
        <v>83</v>
      </c>
      <c r="Q166" s="1049"/>
      <c r="R166" s="1025" t="s">
        <v>75</v>
      </c>
      <c r="S166" s="1045"/>
      <c r="T166" s="1046">
        <v>1</v>
      </c>
      <c r="U166" s="1050"/>
      <c r="V166" s="1025" t="s">
        <v>75</v>
      </c>
      <c r="W166" s="1045"/>
      <c r="X166" s="1046">
        <v>1</v>
      </c>
      <c r="Y166" s="1047"/>
      <c r="Z166" s="1025" t="s">
        <v>75</v>
      </c>
      <c r="AA166" s="186"/>
      <c r="AB166" s="110">
        <v>1</v>
      </c>
      <c r="AC166" s="389"/>
      <c r="AD166" s="531"/>
      <c r="AE166" s="531"/>
      <c r="AF166" s="531"/>
      <c r="AG166" s="531"/>
      <c r="AH166" s="533"/>
      <c r="AI166" s="534" t="s">
        <v>74</v>
      </c>
      <c r="AJ166" s="533"/>
      <c r="AK166" s="534" t="s">
        <v>75</v>
      </c>
      <c r="AL166" s="261"/>
      <c r="AM166" s="1016" t="s">
        <v>631</v>
      </c>
      <c r="AN166" s="276" t="str">
        <f>strCheckDateOnDP(AD166:AL166,List06_9_DP)</f>
        <v/>
      </c>
      <c r="AO166" s="290" t="str">
        <f>IF(AND(COUNTIF(AP162:AP162,AP166)&gt;1,AP166&lt;&gt;""),"ErrUnique:HasDoubleConn","")</f>
        <v/>
      </c>
      <c r="AP166" s="290"/>
      <c r="AQ166" s="290"/>
      <c r="AR166" s="290"/>
      <c r="AS166" s="290"/>
      <c r="AT166" s="290"/>
      <c r="AU166" s="276"/>
      <c r="AV166" s="276"/>
      <c r="AW166" s="276"/>
      <c r="AX166" s="276"/>
    </row>
    <row r="167" spans="1:50" s="34" customFormat="1" ht="20.100000000000001" customHeight="1">
      <c r="A167" s="1053"/>
      <c r="B167" s="1053"/>
      <c r="C167" s="1053"/>
      <c r="D167" s="1053"/>
      <c r="E167" s="276"/>
      <c r="F167" s="320"/>
      <c r="G167" s="535"/>
      <c r="H167" s="535"/>
      <c r="I167" s="1056"/>
      <c r="J167" s="1057"/>
      <c r="K167" s="1018"/>
      <c r="L167" s="1058"/>
      <c r="M167" s="1059"/>
      <c r="N167" s="1025"/>
      <c r="O167" s="1045"/>
      <c r="P167" s="1048"/>
      <c r="Q167" s="1049"/>
      <c r="R167" s="1025"/>
      <c r="S167" s="1045"/>
      <c r="T167" s="1046"/>
      <c r="U167" s="1051"/>
      <c r="V167" s="1025"/>
      <c r="W167" s="1045"/>
      <c r="X167" s="1046"/>
      <c r="Y167" s="1047"/>
      <c r="Z167" s="1025"/>
      <c r="AA167" s="403"/>
      <c r="AB167" s="201"/>
      <c r="AC167" s="201"/>
      <c r="AD167" s="243"/>
      <c r="AE167" s="243"/>
      <c r="AF167" s="243"/>
      <c r="AG167" s="278" t="str">
        <f>AH166 &amp; "-" &amp; AJ166</f>
        <v>-</v>
      </c>
      <c r="AH167" s="278"/>
      <c r="AI167" s="278"/>
      <c r="AJ167" s="278"/>
      <c r="AK167" s="278" t="s">
        <v>75</v>
      </c>
      <c r="AL167" s="406"/>
      <c r="AM167" s="1016"/>
      <c r="AN167" s="276"/>
      <c r="AO167" s="290"/>
      <c r="AP167" s="290"/>
      <c r="AQ167" s="290"/>
      <c r="AR167" s="290"/>
      <c r="AS167" s="290"/>
      <c r="AT167" s="290"/>
      <c r="AU167" s="276"/>
      <c r="AV167" s="276"/>
      <c r="AW167" s="276"/>
      <c r="AX167" s="276"/>
    </row>
    <row r="168" spans="1:50" s="34" customFormat="1" ht="20.100000000000001" customHeight="1">
      <c r="A168" s="1053"/>
      <c r="B168" s="1053"/>
      <c r="C168" s="1053"/>
      <c r="D168" s="1053"/>
      <c r="E168" s="276"/>
      <c r="F168" s="320"/>
      <c r="G168" s="535"/>
      <c r="H168" s="535"/>
      <c r="I168" s="1056"/>
      <c r="J168" s="1057"/>
      <c r="K168" s="1018"/>
      <c r="L168" s="1058"/>
      <c r="M168" s="1059"/>
      <c r="N168" s="1025"/>
      <c r="O168" s="1045"/>
      <c r="P168" s="1048"/>
      <c r="Q168" s="1049"/>
      <c r="R168" s="1025"/>
      <c r="S168" s="1045"/>
      <c r="T168" s="1046"/>
      <c r="U168" s="1052"/>
      <c r="V168" s="1025"/>
      <c r="W168" s="405"/>
      <c r="X168" s="172"/>
      <c r="Y168" s="201"/>
      <c r="Z168" s="242"/>
      <c r="AA168" s="242"/>
      <c r="AB168" s="242"/>
      <c r="AC168" s="242"/>
      <c r="AD168" s="243"/>
      <c r="AE168" s="243"/>
      <c r="AF168" s="243"/>
      <c r="AG168" s="243"/>
      <c r="AH168" s="244"/>
      <c r="AI168" s="191"/>
      <c r="AJ168" s="191"/>
      <c r="AK168" s="244"/>
      <c r="AL168" s="181"/>
      <c r="AM168" s="1016"/>
      <c r="AN168" s="276"/>
      <c r="AO168" s="290"/>
      <c r="AP168" s="290"/>
      <c r="AQ168" s="290"/>
      <c r="AR168" s="290"/>
      <c r="AS168" s="290"/>
      <c r="AT168" s="290"/>
      <c r="AU168" s="276"/>
      <c r="AV168" s="276"/>
      <c r="AW168" s="276"/>
      <c r="AX168" s="276"/>
    </row>
    <row r="169" spans="1:50" s="34" customFormat="1" ht="20.100000000000001" customHeight="1">
      <c r="A169" s="1053"/>
      <c r="B169" s="1053"/>
      <c r="C169" s="1053"/>
      <c r="D169" s="1053"/>
      <c r="E169" s="276"/>
      <c r="F169" s="320"/>
      <c r="G169" s="535"/>
      <c r="H169" s="535"/>
      <c r="I169" s="1056"/>
      <c r="J169" s="1057"/>
      <c r="K169" s="1018"/>
      <c r="L169" s="1058"/>
      <c r="M169" s="1059"/>
      <c r="N169" s="1025"/>
      <c r="O169" s="1045"/>
      <c r="P169" s="1048"/>
      <c r="Q169" s="1049"/>
      <c r="R169" s="1025"/>
      <c r="S169" s="245"/>
      <c r="T169" s="247"/>
      <c r="U169" s="246"/>
      <c r="V169" s="242"/>
      <c r="W169" s="242"/>
      <c r="X169" s="242"/>
      <c r="Y169" s="242"/>
      <c r="Z169" s="242"/>
      <c r="AA169" s="242"/>
      <c r="AB169" s="242"/>
      <c r="AC169" s="242"/>
      <c r="AD169" s="243"/>
      <c r="AE169" s="243"/>
      <c r="AF169" s="243"/>
      <c r="AG169" s="243"/>
      <c r="AH169" s="244"/>
      <c r="AI169" s="191"/>
      <c r="AJ169" s="191"/>
      <c r="AK169" s="244"/>
      <c r="AL169" s="181"/>
      <c r="AM169" s="1016"/>
      <c r="AN169" s="276"/>
      <c r="AO169" s="290"/>
      <c r="AP169" s="290"/>
      <c r="AQ169" s="290"/>
      <c r="AR169" s="290"/>
      <c r="AS169" s="290"/>
      <c r="AT169" s="290"/>
      <c r="AU169" s="276"/>
      <c r="AV169" s="276"/>
      <c r="AW169" s="276"/>
      <c r="AX169" s="276"/>
    </row>
    <row r="170" spans="1:50" ht="20.100000000000001" customHeight="1">
      <c r="A170" s="1053"/>
      <c r="B170" s="1053"/>
      <c r="C170" s="1053"/>
      <c r="D170" s="1053"/>
      <c r="E170" s="322"/>
      <c r="F170" s="323"/>
      <c r="G170" s="322"/>
      <c r="H170" s="322"/>
      <c r="I170" s="1056"/>
      <c r="J170" s="1057"/>
      <c r="K170" s="1018"/>
      <c r="L170" s="1058"/>
      <c r="M170" s="1059"/>
      <c r="N170" s="1025"/>
      <c r="O170" s="404"/>
      <c r="P170" s="160"/>
      <c r="Q170" s="201" t="s">
        <v>371</v>
      </c>
      <c r="R170" s="160"/>
      <c r="S170" s="160"/>
      <c r="T170" s="160"/>
      <c r="U170" s="160"/>
      <c r="V170" s="160"/>
      <c r="W170" s="160"/>
      <c r="X170" s="160"/>
      <c r="Y170" s="160"/>
      <c r="Z170" s="160"/>
      <c r="AA170" s="160"/>
      <c r="AB170" s="160"/>
      <c r="AC170" s="160"/>
      <c r="AD170" s="160"/>
      <c r="AE170" s="160"/>
      <c r="AF170" s="160"/>
      <c r="AG170" s="160"/>
      <c r="AH170" s="160"/>
      <c r="AI170" s="160"/>
      <c r="AJ170" s="160"/>
      <c r="AK170" s="160"/>
      <c r="AL170" s="248"/>
      <c r="AM170" s="1016"/>
      <c r="AN170" s="280"/>
      <c r="AO170" s="280"/>
      <c r="AP170" s="291"/>
      <c r="AQ170" s="291"/>
      <c r="AR170" s="291"/>
      <c r="AS170" s="291"/>
      <c r="AT170" s="291"/>
      <c r="AU170" s="280"/>
      <c r="AV170" s="280"/>
      <c r="AW170" s="280"/>
      <c r="AX170" s="280"/>
    </row>
    <row r="171" spans="1:50" ht="15" customHeight="1">
      <c r="A171" s="1053"/>
      <c r="B171" s="1053"/>
      <c r="C171" s="1053"/>
      <c r="D171" s="322"/>
      <c r="E171" s="322"/>
      <c r="F171" s="320"/>
      <c r="G171" s="322"/>
      <c r="H171" s="322"/>
      <c r="I171" s="175"/>
      <c r="J171" s="82"/>
      <c r="K171" s="175"/>
      <c r="L171" s="301"/>
      <c r="M171" s="159" t="s">
        <v>5</v>
      </c>
      <c r="N171" s="159"/>
      <c r="O171" s="159"/>
      <c r="P171" s="159"/>
      <c r="Q171" s="159"/>
      <c r="R171" s="159"/>
      <c r="S171" s="159"/>
      <c r="T171" s="159"/>
      <c r="U171" s="159"/>
      <c r="V171" s="159"/>
      <c r="W171" s="159"/>
      <c r="X171" s="159"/>
      <c r="Y171" s="159"/>
      <c r="Z171" s="159"/>
      <c r="AA171" s="159"/>
      <c r="AB171" s="159"/>
      <c r="AC171" s="159"/>
      <c r="AD171" s="159"/>
      <c r="AE171" s="159"/>
      <c r="AF171" s="159"/>
      <c r="AG171" s="159"/>
      <c r="AH171" s="159"/>
      <c r="AI171" s="159"/>
      <c r="AJ171" s="159"/>
      <c r="AK171" s="159"/>
      <c r="AL171" s="181"/>
      <c r="AM171" s="1016"/>
      <c r="AN171" s="280"/>
      <c r="AO171" s="280"/>
      <c r="AP171" s="291"/>
      <c r="AQ171" s="291"/>
      <c r="AR171" s="291"/>
      <c r="AS171" s="291"/>
      <c r="AT171" s="291"/>
      <c r="AU171" s="280"/>
      <c r="AV171" s="280"/>
      <c r="AW171" s="280"/>
      <c r="AX171" s="280"/>
    </row>
    <row r="172" spans="1:50" ht="15" customHeight="1">
      <c r="A172" s="1053"/>
      <c r="B172" s="1053"/>
      <c r="C172" s="322"/>
      <c r="D172" s="322"/>
      <c r="E172" s="322"/>
      <c r="F172" s="320"/>
      <c r="G172" s="322"/>
      <c r="H172" s="322"/>
      <c r="I172" s="175"/>
      <c r="J172" s="82"/>
      <c r="K172" s="175"/>
      <c r="L172" s="109"/>
      <c r="M172" s="158" t="s">
        <v>365</v>
      </c>
      <c r="N172" s="158"/>
      <c r="O172" s="158"/>
      <c r="P172" s="158"/>
      <c r="Q172" s="158"/>
      <c r="R172" s="158"/>
      <c r="S172" s="158"/>
      <c r="T172" s="158"/>
      <c r="U172" s="158"/>
      <c r="V172" s="158"/>
      <c r="W172" s="158"/>
      <c r="X172" s="158"/>
      <c r="Y172" s="158"/>
      <c r="Z172" s="158"/>
      <c r="AA172" s="158"/>
      <c r="AB172" s="158"/>
      <c r="AC172" s="158"/>
      <c r="AD172" s="153"/>
      <c r="AE172" s="153"/>
      <c r="AF172" s="153"/>
      <c r="AG172" s="153"/>
      <c r="AH172" s="244"/>
      <c r="AI172" s="191"/>
      <c r="AJ172" s="190"/>
      <c r="AK172" s="158"/>
      <c r="AL172" s="191"/>
      <c r="AM172" s="181"/>
      <c r="AN172" s="280"/>
      <c r="AO172" s="280"/>
      <c r="AP172" s="280"/>
      <c r="AQ172" s="280"/>
      <c r="AR172" s="280"/>
      <c r="AS172" s="280"/>
      <c r="AT172" s="280"/>
      <c r="AU172" s="280"/>
      <c r="AV172" s="280"/>
      <c r="AW172" s="280"/>
      <c r="AX172" s="280"/>
    </row>
    <row r="173" spans="1:50" ht="15" customHeight="1">
      <c r="A173" s="1053"/>
      <c r="B173" s="322"/>
      <c r="C173" s="322"/>
      <c r="D173" s="322"/>
      <c r="E173" s="322"/>
      <c r="F173" s="320"/>
      <c r="G173" s="322"/>
      <c r="H173" s="322"/>
      <c r="I173" s="175"/>
      <c r="J173" s="82"/>
      <c r="K173" s="175"/>
      <c r="L173" s="109"/>
      <c r="M173" s="172" t="s">
        <v>19</v>
      </c>
      <c r="N173" s="172"/>
      <c r="O173" s="172"/>
      <c r="P173" s="172"/>
      <c r="Q173" s="172"/>
      <c r="R173" s="172"/>
      <c r="S173" s="172"/>
      <c r="T173" s="172"/>
      <c r="U173" s="172"/>
      <c r="V173" s="172"/>
      <c r="W173" s="172"/>
      <c r="X173" s="172"/>
      <c r="Y173" s="172"/>
      <c r="Z173" s="172"/>
      <c r="AA173" s="172"/>
      <c r="AB173" s="172"/>
      <c r="AC173" s="172"/>
      <c r="AD173" s="153"/>
      <c r="AE173" s="153"/>
      <c r="AF173" s="153"/>
      <c r="AG173" s="153"/>
      <c r="AH173" s="244"/>
      <c r="AI173" s="191"/>
      <c r="AJ173" s="190"/>
      <c r="AK173" s="158"/>
      <c r="AL173" s="191"/>
      <c r="AM173" s="181"/>
      <c r="AN173" s="280"/>
      <c r="AO173" s="280"/>
      <c r="AP173" s="280"/>
      <c r="AQ173" s="280"/>
      <c r="AR173" s="280"/>
      <c r="AS173" s="280"/>
      <c r="AT173" s="280"/>
      <c r="AU173" s="280"/>
      <c r="AV173" s="280"/>
      <c r="AW173" s="280"/>
      <c r="AX173" s="280"/>
    </row>
    <row r="174" spans="1:50" ht="15" customHeight="1">
      <c r="F174" s="174"/>
      <c r="G174" s="175"/>
      <c r="H174" s="175"/>
      <c r="I174" s="209"/>
      <c r="J174" s="82"/>
      <c r="L174" s="109"/>
      <c r="M174" s="201" t="s">
        <v>291</v>
      </c>
      <c r="N174" s="201"/>
      <c r="O174" s="201"/>
      <c r="P174" s="201"/>
      <c r="Q174" s="201"/>
      <c r="R174" s="201"/>
      <c r="S174" s="201"/>
      <c r="T174" s="201"/>
      <c r="U174" s="201"/>
      <c r="V174" s="201"/>
      <c r="W174" s="201"/>
      <c r="X174" s="201"/>
      <c r="Y174" s="201"/>
      <c r="Z174" s="201"/>
      <c r="AA174" s="201"/>
      <c r="AB174" s="201"/>
      <c r="AC174" s="201"/>
      <c r="AD174" s="153"/>
      <c r="AE174" s="153"/>
      <c r="AF174" s="153"/>
      <c r="AG174" s="153"/>
      <c r="AH174" s="244"/>
      <c r="AI174" s="191"/>
      <c r="AJ174" s="190"/>
      <c r="AK174" s="158"/>
      <c r="AL174" s="191"/>
      <c r="AM174" s="181"/>
      <c r="AN174" s="280"/>
      <c r="AO174" s="280"/>
      <c r="AP174" s="280"/>
      <c r="AQ174" s="280"/>
      <c r="AR174" s="280"/>
      <c r="AS174" s="280"/>
      <c r="AT174" s="280"/>
      <c r="AU174" s="280"/>
      <c r="AV174" s="280"/>
      <c r="AW174" s="280"/>
      <c r="AX174" s="280"/>
    </row>
    <row r="175" spans="1:50" ht="15" customHeight="1">
      <c r="G175" s="174"/>
      <c r="H175" s="175"/>
      <c r="I175" s="175"/>
      <c r="J175" s="82"/>
      <c r="K175" s="175"/>
      <c r="L175" s="175"/>
      <c r="M175" s="175"/>
      <c r="N175" s="175"/>
      <c r="O175" s="175"/>
      <c r="P175" s="175"/>
      <c r="Q175" s="175"/>
      <c r="R175" s="175"/>
      <c r="S175" s="175"/>
      <c r="T175" s="175"/>
      <c r="U175" s="175"/>
      <c r="V175" s="175"/>
      <c r="W175" s="175"/>
      <c r="X175" s="175"/>
      <c r="Y175" s="175"/>
      <c r="Z175" s="175"/>
      <c r="AA175" s="175"/>
      <c r="AB175" s="175"/>
      <c r="AC175" s="175"/>
      <c r="AD175" s="175"/>
      <c r="AE175" s="175"/>
      <c r="AF175" s="175"/>
      <c r="AG175" s="175"/>
      <c r="AH175" s="175"/>
      <c r="AI175" s="175"/>
      <c r="AJ175" s="175"/>
      <c r="AK175" s="175"/>
      <c r="AL175" s="280"/>
      <c r="AM175" s="280"/>
      <c r="AN175" s="280"/>
      <c r="AO175" s="280"/>
      <c r="AP175" s="280"/>
      <c r="AQ175" s="280"/>
      <c r="AR175" s="280"/>
      <c r="AS175" s="280"/>
      <c r="AT175" s="280"/>
      <c r="AU175" s="280"/>
    </row>
    <row r="176" spans="1:50" s="33" customFormat="1" ht="17.100000000000001" customHeight="1">
      <c r="A176" s="33" t="s">
        <v>15</v>
      </c>
      <c r="C176" s="33" t="s">
        <v>194</v>
      </c>
      <c r="T176" s="178"/>
    </row>
    <row r="177" spans="1:49" ht="17.100000000000001" customHeight="1">
      <c r="L177" s="123"/>
      <c r="M177" s="123"/>
      <c r="N177" s="123"/>
      <c r="O177" s="123"/>
      <c r="P177" s="123"/>
      <c r="Q177" s="123"/>
      <c r="R177" s="123"/>
      <c r="S177" s="123"/>
      <c r="T177" s="123"/>
      <c r="U177" s="123"/>
      <c r="V177" s="123"/>
      <c r="W177" s="123"/>
      <c r="X177" s="123"/>
      <c r="Y177" s="123"/>
      <c r="Z177" s="123"/>
      <c r="AA177" s="123"/>
      <c r="AB177" s="123"/>
      <c r="AC177" s="123"/>
      <c r="AD177" s="123"/>
      <c r="AE177" s="123"/>
      <c r="AF177" s="123"/>
      <c r="AG177" s="123"/>
      <c r="AH177" s="123"/>
      <c r="AI177" s="123"/>
      <c r="AJ177" s="123"/>
      <c r="AK177" s="123"/>
      <c r="AL177" s="123"/>
    </row>
    <row r="178" spans="1:49" s="34" customFormat="1" ht="22.5" customHeight="1">
      <c r="A178" s="1053">
        <v>1</v>
      </c>
      <c r="B178" s="276"/>
      <c r="C178" s="276"/>
      <c r="D178" s="276"/>
      <c r="E178" s="276"/>
      <c r="F178" s="293"/>
      <c r="G178" s="293"/>
      <c r="H178" s="293"/>
      <c r="I178" s="93"/>
      <c r="J178" s="83"/>
      <c r="K178" s="83"/>
      <c r="L178" s="312">
        <f>mergeValue(A178)</f>
        <v>1</v>
      </c>
      <c r="M178" s="200" t="s">
        <v>21</v>
      </c>
      <c r="N178" s="1109"/>
      <c r="O178" s="1110"/>
      <c r="P178" s="1110"/>
      <c r="Q178" s="1110"/>
      <c r="R178" s="1110"/>
      <c r="S178" s="1110"/>
      <c r="T178" s="1110"/>
      <c r="U178" s="1110"/>
      <c r="V178" s="1110"/>
      <c r="W178" s="1110"/>
      <c r="X178" s="1110"/>
      <c r="Y178" s="1110"/>
      <c r="Z178" s="1110"/>
      <c r="AA178" s="1110"/>
      <c r="AB178" s="1110"/>
      <c r="AC178" s="1110"/>
      <c r="AD178" s="1110"/>
      <c r="AE178" s="1110"/>
      <c r="AF178" s="1110"/>
      <c r="AG178" s="1110"/>
      <c r="AH178" s="1110"/>
      <c r="AI178" s="1110"/>
      <c r="AJ178" s="1110"/>
      <c r="AK178" s="1078"/>
      <c r="AL178" s="862" t="s">
        <v>627</v>
      </c>
      <c r="AM178" s="276"/>
      <c r="AN178" s="276"/>
      <c r="AO178" s="276"/>
      <c r="AP178" s="276"/>
      <c r="AQ178" s="276"/>
      <c r="AR178" s="276"/>
      <c r="AS178" s="276"/>
      <c r="AT178" s="276"/>
      <c r="AU178" s="276"/>
      <c r="AV178" s="276"/>
      <c r="AW178" s="276"/>
    </row>
    <row r="179" spans="1:49" s="34" customFormat="1" ht="22.5" customHeight="1">
      <c r="A179" s="1053"/>
      <c r="B179" s="1053">
        <v>1</v>
      </c>
      <c r="C179" s="276"/>
      <c r="D179" s="276"/>
      <c r="E179" s="276"/>
      <c r="F179" s="320"/>
      <c r="G179" s="535"/>
      <c r="H179" s="535"/>
      <c r="I179" s="208"/>
      <c r="J179" s="45"/>
      <c r="L179" s="312" t="str">
        <f>mergeValue(A179) &amp;"."&amp; mergeValue(B179)</f>
        <v>1.1</v>
      </c>
      <c r="M179" s="155" t="s">
        <v>16</v>
      </c>
      <c r="N179" s="1098"/>
      <c r="O179" s="1099"/>
      <c r="P179" s="1099"/>
      <c r="Q179" s="1099"/>
      <c r="R179" s="1099"/>
      <c r="S179" s="1099"/>
      <c r="T179" s="1099"/>
      <c r="U179" s="1099"/>
      <c r="V179" s="1099"/>
      <c r="W179" s="1099"/>
      <c r="X179" s="1099"/>
      <c r="Y179" s="1099"/>
      <c r="Z179" s="1099"/>
      <c r="AA179" s="1099"/>
      <c r="AB179" s="1099"/>
      <c r="AC179" s="1099"/>
      <c r="AD179" s="1099"/>
      <c r="AE179" s="1099"/>
      <c r="AF179" s="1099"/>
      <c r="AG179" s="1099"/>
      <c r="AH179" s="1099"/>
      <c r="AI179" s="1099"/>
      <c r="AJ179" s="1099"/>
      <c r="AK179" s="1069"/>
      <c r="AL179" s="861" t="s">
        <v>449</v>
      </c>
      <c r="AM179" s="276"/>
      <c r="AN179" s="276"/>
      <c r="AO179" s="276"/>
      <c r="AP179" s="276"/>
      <c r="AQ179" s="276"/>
      <c r="AR179" s="276"/>
      <c r="AS179" s="276"/>
      <c r="AT179" s="276"/>
      <c r="AU179" s="276"/>
      <c r="AV179" s="276"/>
      <c r="AW179" s="276"/>
    </row>
    <row r="180" spans="1:49" s="34" customFormat="1" ht="45" customHeight="1">
      <c r="A180" s="1053"/>
      <c r="B180" s="1053"/>
      <c r="C180" s="1053">
        <v>1</v>
      </c>
      <c r="D180" s="276"/>
      <c r="E180" s="276"/>
      <c r="F180" s="320"/>
      <c r="G180" s="535"/>
      <c r="H180" s="535"/>
      <c r="I180" s="208"/>
      <c r="J180" s="45"/>
      <c r="L180" s="312" t="str">
        <f>mergeValue(A180) &amp;"."&amp; mergeValue(B180)&amp;"."&amp; mergeValue(C180)</f>
        <v>1.1.1</v>
      </c>
      <c r="M180" s="156" t="s">
        <v>560</v>
      </c>
      <c r="N180" s="1098"/>
      <c r="O180" s="1099"/>
      <c r="P180" s="1099"/>
      <c r="Q180" s="1099"/>
      <c r="R180" s="1099"/>
      <c r="S180" s="1099"/>
      <c r="T180" s="1099"/>
      <c r="U180" s="1099"/>
      <c r="V180" s="1099"/>
      <c r="W180" s="1099"/>
      <c r="X180" s="1099"/>
      <c r="Y180" s="1099"/>
      <c r="Z180" s="1099"/>
      <c r="AA180" s="1099"/>
      <c r="AB180" s="1099"/>
      <c r="AC180" s="1099"/>
      <c r="AD180" s="1099"/>
      <c r="AE180" s="1099"/>
      <c r="AF180" s="1099"/>
      <c r="AG180" s="1099"/>
      <c r="AH180" s="1099"/>
      <c r="AI180" s="1099"/>
      <c r="AJ180" s="1099"/>
      <c r="AK180" s="1069"/>
      <c r="AL180" s="861" t="s">
        <v>561</v>
      </c>
      <c r="AM180" s="276"/>
      <c r="AN180" s="276"/>
      <c r="AO180" s="276"/>
      <c r="AP180" s="276"/>
      <c r="AQ180" s="276"/>
      <c r="AR180" s="276"/>
      <c r="AS180" s="276"/>
      <c r="AT180" s="276"/>
      <c r="AU180" s="276"/>
      <c r="AV180" s="276"/>
      <c r="AW180" s="276"/>
    </row>
    <row r="181" spans="1:49" s="34" customFormat="1" ht="20.100000000000001" customHeight="1">
      <c r="A181" s="1053"/>
      <c r="B181" s="1053"/>
      <c r="C181" s="1053"/>
      <c r="D181" s="1053">
        <v>1</v>
      </c>
      <c r="E181" s="276"/>
      <c r="F181" s="320"/>
      <c r="G181" s="535"/>
      <c r="H181" s="535"/>
      <c r="I181" s="1056"/>
      <c r="J181" s="1057"/>
      <c r="K181" s="1018"/>
      <c r="L181" s="1068" t="str">
        <f>mergeValue(A181) &amp;"."&amp; mergeValue(B181)&amp;"."&amp; mergeValue(C181)&amp;"."&amp; mergeValue(D181)</f>
        <v>1.1.1.1</v>
      </c>
      <c r="M181" s="1070"/>
      <c r="N181" s="1072"/>
      <c r="O181" s="1048" t="s">
        <v>83</v>
      </c>
      <c r="P181" s="1049"/>
      <c r="Q181" s="1025" t="s">
        <v>75</v>
      </c>
      <c r="R181" s="1045"/>
      <c r="S181" s="1046">
        <v>1</v>
      </c>
      <c r="T181" s="1050"/>
      <c r="U181" s="1025" t="s">
        <v>75</v>
      </c>
      <c r="V181" s="1045"/>
      <c r="W181" s="1046" t="s">
        <v>83</v>
      </c>
      <c r="X181" s="1047"/>
      <c r="Y181" s="1025" t="s">
        <v>75</v>
      </c>
      <c r="Z181" s="186"/>
      <c r="AA181" s="110">
        <v>1</v>
      </c>
      <c r="AB181" s="389"/>
      <c r="AC181" s="531"/>
      <c r="AD181" s="531"/>
      <c r="AE181" s="532"/>
      <c r="AF181" s="531"/>
      <c r="AG181" s="533"/>
      <c r="AH181" s="534" t="s">
        <v>74</v>
      </c>
      <c r="AI181" s="533"/>
      <c r="AJ181" s="534" t="s">
        <v>75</v>
      </c>
      <c r="AK181" s="261"/>
      <c r="AL181" s="1016" t="s">
        <v>631</v>
      </c>
      <c r="AM181" s="276" t="str">
        <f>strCheckDateOnDP(AC181:AK181,List06_10_DP)</f>
        <v/>
      </c>
      <c r="AN181" s="290" t="str">
        <f>IF(AND(COUNTIF(AO177:AO177,AO181)&gt;1,AO181&lt;&gt;""),"ErrUnique:HasDoubleConn","")</f>
        <v/>
      </c>
      <c r="AO181" s="290"/>
      <c r="AP181" s="290"/>
      <c r="AQ181" s="290"/>
      <c r="AR181" s="290"/>
      <c r="AS181" s="290"/>
      <c r="AT181" s="276"/>
      <c r="AU181" s="276"/>
      <c r="AV181" s="276"/>
      <c r="AW181" s="276"/>
    </row>
    <row r="182" spans="1:49" s="34" customFormat="1" ht="20.100000000000001" customHeight="1">
      <c r="A182" s="1053"/>
      <c r="B182" s="1053"/>
      <c r="C182" s="1053"/>
      <c r="D182" s="1053"/>
      <c r="E182" s="276"/>
      <c r="F182" s="320"/>
      <c r="G182" s="535"/>
      <c r="H182" s="535"/>
      <c r="I182" s="1056"/>
      <c r="J182" s="1057"/>
      <c r="K182" s="1018"/>
      <c r="L182" s="1058"/>
      <c r="M182" s="1071"/>
      <c r="N182" s="1072"/>
      <c r="O182" s="1048"/>
      <c r="P182" s="1049"/>
      <c r="Q182" s="1025"/>
      <c r="R182" s="1045"/>
      <c r="S182" s="1046"/>
      <c r="T182" s="1051"/>
      <c r="U182" s="1025"/>
      <c r="V182" s="1045"/>
      <c r="W182" s="1046"/>
      <c r="X182" s="1047"/>
      <c r="Y182" s="1025"/>
      <c r="Z182" s="403"/>
      <c r="AA182" s="201"/>
      <c r="AB182" s="201"/>
      <c r="AC182" s="243"/>
      <c r="AD182" s="243"/>
      <c r="AE182" s="243"/>
      <c r="AF182" s="278" t="str">
        <f>AG181 &amp; "-" &amp; AI181</f>
        <v>-</v>
      </c>
      <c r="AG182" s="278"/>
      <c r="AH182" s="278"/>
      <c r="AI182" s="278"/>
      <c r="AJ182" s="278" t="s">
        <v>75</v>
      </c>
      <c r="AK182" s="406"/>
      <c r="AL182" s="1016"/>
      <c r="AM182" s="276"/>
      <c r="AN182" s="290"/>
      <c r="AO182" s="290"/>
      <c r="AP182" s="290"/>
      <c r="AQ182" s="290"/>
      <c r="AR182" s="290"/>
      <c r="AS182" s="290"/>
      <c r="AT182" s="276"/>
      <c r="AU182" s="276"/>
      <c r="AV182" s="276"/>
      <c r="AW182" s="276"/>
    </row>
    <row r="183" spans="1:49" s="34" customFormat="1" ht="20.100000000000001" customHeight="1">
      <c r="A183" s="1053"/>
      <c r="B183" s="1053"/>
      <c r="C183" s="1053"/>
      <c r="D183" s="1053"/>
      <c r="E183" s="276"/>
      <c r="F183" s="320"/>
      <c r="G183" s="535"/>
      <c r="H183" s="535"/>
      <c r="I183" s="1056"/>
      <c r="J183" s="1057"/>
      <c r="K183" s="1018"/>
      <c r="L183" s="1058"/>
      <c r="M183" s="1071"/>
      <c r="N183" s="1072"/>
      <c r="O183" s="1048"/>
      <c r="P183" s="1049"/>
      <c r="Q183" s="1025"/>
      <c r="R183" s="1045"/>
      <c r="S183" s="1046"/>
      <c r="T183" s="1052"/>
      <c r="U183" s="1025"/>
      <c r="V183" s="405"/>
      <c r="W183" s="172"/>
      <c r="X183" s="201"/>
      <c r="Y183" s="242"/>
      <c r="Z183" s="242"/>
      <c r="AA183" s="242"/>
      <c r="AB183" s="242"/>
      <c r="AC183" s="243"/>
      <c r="AD183" s="243"/>
      <c r="AE183" s="243"/>
      <c r="AF183" s="243"/>
      <c r="AG183" s="244"/>
      <c r="AH183" s="191"/>
      <c r="AI183" s="191"/>
      <c r="AJ183" s="244"/>
      <c r="AK183" s="181"/>
      <c r="AL183" s="1016"/>
      <c r="AM183" s="276"/>
      <c r="AN183" s="290"/>
      <c r="AO183" s="290"/>
      <c r="AP183" s="290"/>
      <c r="AQ183" s="290"/>
      <c r="AR183" s="290"/>
      <c r="AS183" s="290"/>
      <c r="AT183" s="276"/>
      <c r="AU183" s="276"/>
      <c r="AV183" s="276"/>
      <c r="AW183" s="276"/>
    </row>
    <row r="184" spans="1:49" s="34" customFormat="1" ht="20.100000000000001" customHeight="1">
      <c r="A184" s="1053"/>
      <c r="B184" s="1053"/>
      <c r="C184" s="1053"/>
      <c r="D184" s="1053"/>
      <c r="E184" s="276"/>
      <c r="F184" s="320"/>
      <c r="G184" s="535"/>
      <c r="H184" s="535"/>
      <c r="I184" s="1056"/>
      <c r="J184" s="1057"/>
      <c r="K184" s="1018"/>
      <c r="L184" s="1058"/>
      <c r="M184" s="1071"/>
      <c r="N184" s="1072"/>
      <c r="O184" s="1048"/>
      <c r="P184" s="1049"/>
      <c r="Q184" s="1025"/>
      <c r="R184" s="245"/>
      <c r="S184" s="247"/>
      <c r="T184" s="246"/>
      <c r="U184" s="242"/>
      <c r="V184" s="242"/>
      <c r="W184" s="242"/>
      <c r="X184" s="242"/>
      <c r="Y184" s="242"/>
      <c r="Z184" s="242"/>
      <c r="AA184" s="242"/>
      <c r="AB184" s="242"/>
      <c r="AC184" s="243"/>
      <c r="AD184" s="243"/>
      <c r="AE184" s="243"/>
      <c r="AF184" s="243"/>
      <c r="AG184" s="244"/>
      <c r="AH184" s="191"/>
      <c r="AI184" s="191"/>
      <c r="AJ184" s="244"/>
      <c r="AK184" s="181"/>
      <c r="AL184" s="1016"/>
      <c r="AM184" s="276"/>
      <c r="AN184" s="290"/>
      <c r="AO184" s="290"/>
      <c r="AP184" s="290"/>
      <c r="AQ184" s="290"/>
      <c r="AR184" s="290"/>
      <c r="AS184" s="290"/>
      <c r="AT184" s="276"/>
      <c r="AU184" s="276"/>
      <c r="AV184" s="276"/>
      <c r="AW184" s="276"/>
    </row>
    <row r="185" spans="1:49" ht="20.100000000000001" customHeight="1">
      <c r="A185" s="1053"/>
      <c r="B185" s="1053"/>
      <c r="C185" s="1053"/>
      <c r="D185" s="1053"/>
      <c r="E185" s="322"/>
      <c r="F185" s="323"/>
      <c r="G185" s="322"/>
      <c r="H185" s="322"/>
      <c r="I185" s="1056"/>
      <c r="J185" s="1057"/>
      <c r="K185" s="1018"/>
      <c r="L185" s="1058"/>
      <c r="M185" s="1071"/>
      <c r="N185" s="404"/>
      <c r="O185" s="160"/>
      <c r="P185" s="201" t="s">
        <v>371</v>
      </c>
      <c r="Q185" s="160"/>
      <c r="R185" s="160"/>
      <c r="S185" s="160"/>
      <c r="T185" s="160"/>
      <c r="U185" s="160"/>
      <c r="V185" s="160"/>
      <c r="W185" s="160"/>
      <c r="X185" s="160"/>
      <c r="Y185" s="160"/>
      <c r="Z185" s="160"/>
      <c r="AA185" s="160"/>
      <c r="AB185" s="160"/>
      <c r="AC185" s="160"/>
      <c r="AD185" s="160"/>
      <c r="AE185" s="160"/>
      <c r="AF185" s="160"/>
      <c r="AG185" s="160"/>
      <c r="AH185" s="160"/>
      <c r="AI185" s="160"/>
      <c r="AJ185" s="160"/>
      <c r="AK185" s="248"/>
      <c r="AL185" s="1016"/>
      <c r="AM185" s="280"/>
      <c r="AN185" s="280"/>
      <c r="AO185" s="291"/>
      <c r="AP185" s="291"/>
      <c r="AQ185" s="291"/>
      <c r="AR185" s="291"/>
      <c r="AS185" s="291"/>
      <c r="AT185" s="280"/>
      <c r="AU185" s="280"/>
      <c r="AV185" s="280"/>
      <c r="AW185" s="280"/>
    </row>
    <row r="186" spans="1:49" ht="15" customHeight="1">
      <c r="A186" s="1053"/>
      <c r="B186" s="1053"/>
      <c r="C186" s="1053"/>
      <c r="D186" s="322"/>
      <c r="E186" s="322"/>
      <c r="F186" s="320"/>
      <c r="G186" s="322"/>
      <c r="H186" s="322"/>
      <c r="I186" s="175"/>
      <c r="J186" s="82"/>
      <c r="K186" s="175"/>
      <c r="L186" s="301"/>
      <c r="M186" s="159" t="s">
        <v>5</v>
      </c>
      <c r="N186" s="159"/>
      <c r="O186" s="159"/>
      <c r="P186" s="159"/>
      <c r="Q186" s="159"/>
      <c r="R186" s="159"/>
      <c r="S186" s="159"/>
      <c r="T186" s="159"/>
      <c r="U186" s="159"/>
      <c r="V186" s="159"/>
      <c r="W186" s="159"/>
      <c r="X186" s="159"/>
      <c r="Y186" s="159"/>
      <c r="Z186" s="159"/>
      <c r="AA186" s="159"/>
      <c r="AB186" s="159"/>
      <c r="AC186" s="159"/>
      <c r="AD186" s="159"/>
      <c r="AE186" s="159"/>
      <c r="AF186" s="159"/>
      <c r="AG186" s="159"/>
      <c r="AH186" s="159"/>
      <c r="AI186" s="159"/>
      <c r="AJ186" s="159"/>
      <c r="AK186" s="181"/>
      <c r="AL186" s="1016"/>
      <c r="AM186" s="280"/>
      <c r="AN186" s="280"/>
      <c r="AO186" s="291"/>
      <c r="AP186" s="291"/>
      <c r="AQ186" s="291"/>
      <c r="AR186" s="291"/>
      <c r="AS186" s="291"/>
      <c r="AT186" s="280"/>
      <c r="AU186" s="280"/>
      <c r="AV186" s="280"/>
      <c r="AW186" s="280"/>
    </row>
    <row r="187" spans="1:49" ht="15" customHeight="1">
      <c r="A187" s="1053"/>
      <c r="B187" s="1053"/>
      <c r="C187" s="322"/>
      <c r="D187" s="322"/>
      <c r="E187" s="322"/>
      <c r="F187" s="320"/>
      <c r="G187" s="322"/>
      <c r="H187" s="322"/>
      <c r="I187" s="175"/>
      <c r="J187" s="82"/>
      <c r="K187" s="175"/>
      <c r="L187" s="109"/>
      <c r="M187" s="158" t="s">
        <v>365</v>
      </c>
      <c r="N187" s="158"/>
      <c r="O187" s="158"/>
      <c r="P187" s="158"/>
      <c r="Q187" s="158"/>
      <c r="R187" s="158"/>
      <c r="S187" s="158"/>
      <c r="T187" s="158"/>
      <c r="U187" s="158"/>
      <c r="V187" s="158"/>
      <c r="W187" s="158"/>
      <c r="X187" s="158"/>
      <c r="Y187" s="158"/>
      <c r="Z187" s="158"/>
      <c r="AA187" s="158"/>
      <c r="AB187" s="158"/>
      <c r="AC187" s="153"/>
      <c r="AD187" s="153"/>
      <c r="AE187" s="153"/>
      <c r="AF187" s="153"/>
      <c r="AG187" s="244"/>
      <c r="AH187" s="159"/>
      <c r="AI187" s="190"/>
      <c r="AJ187" s="158"/>
      <c r="AK187" s="191"/>
      <c r="AL187" s="181"/>
      <c r="AM187" s="280"/>
      <c r="AN187" s="280"/>
      <c r="AO187" s="280"/>
      <c r="AP187" s="280"/>
      <c r="AQ187" s="280"/>
      <c r="AR187" s="280"/>
      <c r="AS187" s="280"/>
      <c r="AT187" s="280"/>
      <c r="AU187" s="280"/>
      <c r="AV187" s="280"/>
      <c r="AW187" s="280"/>
    </row>
    <row r="188" spans="1:49" ht="15" customHeight="1">
      <c r="A188" s="1053"/>
      <c r="B188" s="322"/>
      <c r="C188" s="322"/>
      <c r="D188" s="322"/>
      <c r="E188" s="322"/>
      <c r="F188" s="320"/>
      <c r="G188" s="322"/>
      <c r="H188" s="322"/>
      <c r="I188" s="175"/>
      <c r="J188" s="82"/>
      <c r="K188" s="175"/>
      <c r="L188" s="109"/>
      <c r="M188" s="172" t="s">
        <v>19</v>
      </c>
      <c r="N188" s="172"/>
      <c r="O188" s="172"/>
      <c r="P188" s="172"/>
      <c r="Q188" s="172"/>
      <c r="R188" s="172"/>
      <c r="S188" s="172"/>
      <c r="T188" s="172"/>
      <c r="U188" s="172"/>
      <c r="V188" s="172"/>
      <c r="W188" s="172"/>
      <c r="X188" s="172"/>
      <c r="Y188" s="172"/>
      <c r="Z188" s="172"/>
      <c r="AA188" s="172"/>
      <c r="AB188" s="172"/>
      <c r="AC188" s="153"/>
      <c r="AD188" s="153"/>
      <c r="AE188" s="153"/>
      <c r="AF188" s="153"/>
      <c r="AG188" s="244"/>
      <c r="AH188" s="159"/>
      <c r="AI188" s="190"/>
      <c r="AJ188" s="158"/>
      <c r="AK188" s="191"/>
      <c r="AL188" s="181"/>
      <c r="AM188" s="280"/>
      <c r="AN188" s="280"/>
      <c r="AO188" s="280"/>
      <c r="AP188" s="280"/>
      <c r="AQ188" s="280"/>
      <c r="AR188" s="280"/>
      <c r="AS188" s="280"/>
      <c r="AT188" s="280"/>
      <c r="AU188" s="280"/>
      <c r="AV188" s="280"/>
      <c r="AW188" s="280"/>
    </row>
    <row r="189" spans="1:49" ht="15" customHeight="1">
      <c r="F189" s="174"/>
      <c r="G189" s="175"/>
      <c r="H189" s="175"/>
      <c r="I189" s="209"/>
      <c r="J189" s="82"/>
      <c r="L189" s="109"/>
      <c r="M189" s="201" t="s">
        <v>291</v>
      </c>
      <c r="N189" s="201"/>
      <c r="O189" s="201"/>
      <c r="P189" s="201"/>
      <c r="Q189" s="201"/>
      <c r="R189" s="201"/>
      <c r="S189" s="201"/>
      <c r="T189" s="201"/>
      <c r="U189" s="201"/>
      <c r="V189" s="201"/>
      <c r="W189" s="201"/>
      <c r="X189" s="201"/>
      <c r="Y189" s="201"/>
      <c r="Z189" s="201"/>
      <c r="AA189" s="201"/>
      <c r="AB189" s="201"/>
      <c r="AC189" s="153"/>
      <c r="AD189" s="153"/>
      <c r="AE189" s="153"/>
      <c r="AF189" s="153"/>
      <c r="AG189" s="244"/>
      <c r="AH189" s="159"/>
      <c r="AI189" s="190"/>
      <c r="AJ189" s="158"/>
      <c r="AK189" s="191"/>
      <c r="AL189" s="181"/>
      <c r="AM189" s="280"/>
      <c r="AN189" s="280"/>
      <c r="AO189" s="280"/>
      <c r="AP189" s="280"/>
      <c r="AQ189" s="280"/>
      <c r="AR189" s="280"/>
      <c r="AS189" s="280"/>
      <c r="AT189" s="280"/>
      <c r="AU189" s="280"/>
      <c r="AV189" s="280"/>
      <c r="AW189" s="280"/>
    </row>
    <row r="190" spans="1:49" ht="15" customHeight="1">
      <c r="G190" s="174"/>
      <c r="H190" s="175"/>
      <c r="I190" s="175"/>
      <c r="J190" s="82"/>
      <c r="K190" s="175"/>
      <c r="L190" s="175"/>
      <c r="M190" s="175"/>
      <c r="N190" s="175"/>
      <c r="O190" s="175"/>
      <c r="P190" s="175"/>
      <c r="Q190" s="175"/>
      <c r="R190" s="175"/>
      <c r="S190" s="175"/>
      <c r="T190" s="175"/>
      <c r="U190" s="175"/>
      <c r="V190" s="175"/>
      <c r="W190" s="175"/>
      <c r="X190" s="175"/>
      <c r="Y190" s="175"/>
      <c r="Z190" s="175"/>
      <c r="AA190" s="175"/>
      <c r="AB190" s="175"/>
      <c r="AC190" s="175"/>
      <c r="AD190" s="175"/>
      <c r="AE190" s="175"/>
      <c r="AF190" s="175"/>
      <c r="AG190" s="175"/>
      <c r="AH190" s="175"/>
      <c r="AI190" s="175"/>
      <c r="AJ190" s="175"/>
      <c r="AK190" s="280"/>
      <c r="AL190" s="280"/>
      <c r="AM190" s="280"/>
      <c r="AN190" s="280"/>
      <c r="AO190" s="280"/>
      <c r="AP190" s="280"/>
      <c r="AQ190" s="280"/>
      <c r="AR190" s="280"/>
      <c r="AS190" s="280"/>
      <c r="AT190" s="280"/>
    </row>
    <row r="191" spans="1:49" ht="15" customHeight="1">
      <c r="G191" s="174"/>
      <c r="H191" s="175"/>
      <c r="I191" s="175"/>
      <c r="J191" s="82"/>
      <c r="K191" s="175"/>
      <c r="L191" s="175"/>
      <c r="M191" s="175"/>
      <c r="N191" s="175"/>
      <c r="O191" s="175"/>
      <c r="P191" s="175"/>
      <c r="Q191" s="175"/>
      <c r="R191" s="175"/>
      <c r="S191" s="175"/>
      <c r="T191" s="175"/>
      <c r="U191" s="175"/>
      <c r="V191" s="175"/>
      <c r="W191" s="175"/>
      <c r="X191" s="175"/>
      <c r="Y191" s="175"/>
      <c r="Z191" s="175"/>
      <c r="AA191" s="175"/>
      <c r="AB191" s="175"/>
      <c r="AC191" s="175"/>
      <c r="AD191" s="175"/>
      <c r="AE191" s="175"/>
      <c r="AF191" s="175"/>
      <c r="AG191" s="175"/>
      <c r="AH191" s="175"/>
      <c r="AI191" s="175"/>
      <c r="AJ191" s="175"/>
      <c r="AK191" s="280"/>
      <c r="AL191" s="280"/>
      <c r="AM191" s="280"/>
      <c r="AN191" s="280"/>
      <c r="AO191" s="280"/>
      <c r="AP191" s="280"/>
      <c r="AQ191" s="280"/>
      <c r="AR191" s="280"/>
      <c r="AS191" s="280"/>
      <c r="AT191" s="280"/>
    </row>
    <row r="192" spans="1:49" ht="15" customHeight="1">
      <c r="G192" s="174"/>
      <c r="H192" s="175"/>
      <c r="I192" s="175"/>
      <c r="J192" s="82"/>
      <c r="K192" s="175"/>
      <c r="L192" s="175"/>
      <c r="M192" s="175"/>
      <c r="N192" s="175"/>
      <c r="O192" s="175"/>
      <c r="P192" s="175"/>
      <c r="Q192" s="175"/>
      <c r="R192" s="175"/>
      <c r="S192" s="175"/>
      <c r="T192" s="175"/>
      <c r="U192" s="175"/>
      <c r="V192" s="175"/>
      <c r="W192" s="175"/>
      <c r="X192" s="175"/>
      <c r="Y192" s="175"/>
      <c r="Z192" s="175"/>
      <c r="AA192" s="175"/>
      <c r="AB192" s="175"/>
      <c r="AC192" s="175"/>
    </row>
    <row r="193" spans="1:31" ht="15" customHeight="1">
      <c r="G193" s="174"/>
      <c r="H193" s="175"/>
      <c r="I193" s="175"/>
      <c r="J193" s="82"/>
      <c r="K193" s="175"/>
      <c r="L193" s="175"/>
      <c r="M193" s="175"/>
      <c r="N193" s="175"/>
      <c r="O193" s="175"/>
      <c r="Q193" s="324"/>
      <c r="U193" s="111"/>
      <c r="V193" s="175"/>
      <c r="W193" s="175"/>
      <c r="X193" s="175"/>
      <c r="Y193" s="324"/>
      <c r="Z193" s="175"/>
      <c r="AA193" s="175"/>
      <c r="AB193" s="175"/>
      <c r="AC193" s="303"/>
      <c r="AD193" s="175"/>
    </row>
    <row r="194" spans="1:31" ht="15" customHeight="1">
      <c r="G194" s="174"/>
      <c r="H194" s="175"/>
      <c r="I194" s="175"/>
      <c r="J194" s="82"/>
      <c r="K194" s="175"/>
      <c r="L194" s="175"/>
      <c r="M194" s="175"/>
      <c r="N194" s="175"/>
      <c r="O194" s="175"/>
      <c r="Q194" s="310"/>
      <c r="Y194" s="175"/>
      <c r="Z194" s="175"/>
      <c r="AA194" s="175"/>
      <c r="AB194" s="175"/>
      <c r="AC194" s="175"/>
      <c r="AD194" s="175"/>
      <c r="AE194" s="175"/>
    </row>
    <row r="195" spans="1:31" ht="15" customHeight="1">
      <c r="G195" s="174"/>
      <c r="H195" s="175"/>
      <c r="I195" s="175"/>
      <c r="J195" s="82"/>
      <c r="K195" s="175"/>
      <c r="L195" s="175"/>
      <c r="M195" s="175"/>
      <c r="N195" s="175"/>
      <c r="O195" s="175"/>
      <c r="Q195" s="310"/>
      <c r="Y195" s="175"/>
      <c r="Z195" s="175"/>
      <c r="AA195" s="175"/>
      <c r="AB195" s="175"/>
      <c r="AC195" s="175"/>
      <c r="AD195" s="175"/>
      <c r="AE195" s="175"/>
    </row>
    <row r="196" spans="1:31" ht="15" customHeight="1">
      <c r="G196" s="174"/>
      <c r="H196" s="175"/>
      <c r="I196" s="175"/>
      <c r="J196" s="82"/>
      <c r="K196" s="175"/>
      <c r="L196" s="175"/>
      <c r="M196" s="175"/>
      <c r="N196" s="175"/>
      <c r="O196" s="175"/>
      <c r="P196" s="175"/>
      <c r="Q196" s="310"/>
      <c r="R196" s="175"/>
      <c r="S196" s="175"/>
      <c r="T196" s="175"/>
      <c r="U196" s="175"/>
      <c r="V196" s="175"/>
      <c r="W196" s="175"/>
      <c r="X196" s="175"/>
      <c r="Y196" s="175"/>
      <c r="Z196" s="175"/>
      <c r="AA196" s="175"/>
      <c r="AB196" s="175"/>
      <c r="AC196" s="175"/>
      <c r="AD196" s="175"/>
      <c r="AE196" s="175"/>
    </row>
    <row r="197" spans="1:31" ht="15" customHeight="1">
      <c r="G197" s="174"/>
      <c r="H197" s="175"/>
      <c r="I197" s="175"/>
      <c r="J197" s="82"/>
      <c r="K197" s="175"/>
      <c r="L197" s="175"/>
      <c r="M197" s="175"/>
      <c r="Q197" s="1025" t="s">
        <v>75</v>
      </c>
      <c r="R197" s="1132"/>
      <c r="S197" s="1046">
        <v>1</v>
      </c>
      <c r="T197" s="1131"/>
      <c r="U197" s="1025" t="s">
        <v>74</v>
      </c>
      <c r="V197" s="1045"/>
      <c r="W197" s="1046">
        <v>1</v>
      </c>
      <c r="X197" s="1130"/>
      <c r="Y197" s="1025" t="s">
        <v>74</v>
      </c>
      <c r="Z197" s="186"/>
      <c r="AA197" s="110">
        <v>1</v>
      </c>
      <c r="AB197" s="303"/>
    </row>
    <row r="198" spans="1:31" ht="15" customHeight="1">
      <c r="G198" s="174"/>
      <c r="H198" s="175"/>
      <c r="I198" s="175"/>
      <c r="J198" s="82"/>
      <c r="K198" s="175"/>
      <c r="L198" s="175"/>
      <c r="M198" s="175"/>
      <c r="Q198" s="1025"/>
      <c r="R198" s="1132"/>
      <c r="S198" s="1046"/>
      <c r="T198" s="1131"/>
      <c r="U198" s="1025"/>
      <c r="V198" s="1045"/>
      <c r="W198" s="1046"/>
      <c r="X198" s="1130"/>
      <c r="Y198" s="1025"/>
      <c r="Z198" s="403"/>
      <c r="AA198" s="201"/>
      <c r="AB198" s="112" t="s">
        <v>373</v>
      </c>
    </row>
    <row r="199" spans="1:31" ht="15" customHeight="1">
      <c r="G199" s="174"/>
      <c r="H199" s="175"/>
      <c r="I199" s="175"/>
      <c r="J199" s="82"/>
      <c r="K199" s="175"/>
      <c r="L199" s="175"/>
      <c r="M199" s="175"/>
      <c r="Q199" s="1025"/>
      <c r="R199" s="1132"/>
      <c r="S199" s="1046"/>
      <c r="T199" s="1131"/>
      <c r="U199" s="1025"/>
      <c r="V199" s="405"/>
      <c r="W199" s="172"/>
      <c r="X199" s="201" t="s">
        <v>372</v>
      </c>
      <c r="Y199" s="242"/>
      <c r="Z199" s="242"/>
      <c r="AA199" s="242"/>
      <c r="AB199" s="527"/>
    </row>
    <row r="200" spans="1:31" ht="15" customHeight="1">
      <c r="G200" s="174"/>
      <c r="H200" s="175"/>
      <c r="I200" s="175"/>
      <c r="J200" s="82"/>
      <c r="K200" s="175"/>
      <c r="L200" s="175"/>
      <c r="M200" s="175"/>
      <c r="Q200" s="1025"/>
      <c r="R200" s="247"/>
      <c r="S200" s="247"/>
      <c r="T200" s="246"/>
      <c r="U200" s="242"/>
      <c r="V200" s="242"/>
      <c r="W200" s="242"/>
      <c r="X200" s="242"/>
      <c r="Y200" s="242"/>
      <c r="Z200" s="242"/>
      <c r="AA200" s="242"/>
      <c r="AB200" s="527"/>
    </row>
    <row r="202" spans="1:31" s="34" customFormat="1" ht="17.100000000000001" customHeight="1">
      <c r="A202" s="95"/>
      <c r="B202" s="95"/>
      <c r="C202" s="83"/>
      <c r="D202" s="161"/>
      <c r="E202" s="214"/>
      <c r="F202" s="216"/>
      <c r="G202" s="216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163"/>
      <c r="U202" s="163"/>
      <c r="V202" s="163"/>
      <c r="W202" s="217"/>
      <c r="X202" s="217"/>
    </row>
    <row r="203" spans="1:31" s="33" customFormat="1" ht="11.25">
      <c r="A203" s="33" t="s">
        <v>260</v>
      </c>
    </row>
    <row r="204" spans="1:31" ht="11.25"/>
    <row r="205" spans="1:31" s="12" customFormat="1" ht="15" customHeight="1">
      <c r="C205" s="210"/>
      <c r="D205" s="124"/>
      <c r="E205" s="211"/>
    </row>
    <row r="207" spans="1:31" s="33" customFormat="1" ht="17.100000000000001" customHeight="1">
      <c r="A207" s="33" t="s">
        <v>259</v>
      </c>
    </row>
    <row r="209" spans="1:24" s="34" customFormat="1" ht="17.100000000000001" customHeight="1">
      <c r="A209" s="95"/>
      <c r="B209" s="95"/>
      <c r="C209" s="83"/>
      <c r="D209" s="161"/>
      <c r="E209" s="104">
        <v>1</v>
      </c>
      <c r="F209" s="105"/>
      <c r="G209" s="105"/>
      <c r="H209" s="105"/>
      <c r="I209" s="105"/>
      <c r="J209" s="105"/>
      <c r="K209" s="105"/>
      <c r="L209" s="105"/>
      <c r="M209" s="105"/>
      <c r="N209" s="105"/>
      <c r="O209" s="105"/>
      <c r="P209" s="105"/>
      <c r="Q209" s="105"/>
      <c r="R209" s="106"/>
      <c r="S209" s="106"/>
      <c r="T209" s="106"/>
      <c r="U209" s="107"/>
      <c r="V209" s="107"/>
      <c r="W209" s="107"/>
      <c r="X209" s="108"/>
    </row>
    <row r="211" spans="1:24" s="33" customFormat="1" ht="17.100000000000001" customHeight="1">
      <c r="A211" s="33" t="s">
        <v>260</v>
      </c>
    </row>
    <row r="212" spans="1:24" ht="17.100000000000001" customHeight="1">
      <c r="G212" s="92"/>
      <c r="H212" s="92"/>
    </row>
    <row r="213" spans="1:24" s="34" customFormat="1" ht="17.100000000000001" customHeight="1">
      <c r="A213" s="94"/>
      <c r="B213" s="85"/>
      <c r="C213" s="83"/>
      <c r="D213" s="161"/>
      <c r="E213" s="110" t="s">
        <v>83</v>
      </c>
      <c r="F213" s="105"/>
      <c r="G213" s="105"/>
      <c r="H213" s="105"/>
      <c r="I213" s="105"/>
      <c r="J213" s="106"/>
      <c r="K213" s="106"/>
      <c r="L213" s="106"/>
      <c r="M213" s="107"/>
      <c r="N213" s="107"/>
      <c r="O213" s="107"/>
      <c r="P213" s="108"/>
      <c r="Q213" s="86"/>
      <c r="R213" s="86"/>
      <c r="S213" s="86"/>
      <c r="T213" s="86"/>
      <c r="U213" s="86"/>
      <c r="V213" s="86"/>
      <c r="W213" s="86"/>
      <c r="X213" s="86"/>
    </row>
    <row r="215" spans="1:24" s="33" customFormat="1" ht="17.100000000000001" customHeight="1">
      <c r="A215" s="33" t="s">
        <v>261</v>
      </c>
    </row>
    <row r="216" spans="1:24" ht="17.100000000000001" customHeight="1">
      <c r="G216" s="92"/>
      <c r="H216" s="92"/>
    </row>
    <row r="217" spans="1:24" s="34" customFormat="1" ht="17.100000000000001" customHeight="1">
      <c r="A217" s="94"/>
      <c r="B217" s="85"/>
      <c r="C217" s="83"/>
      <c r="D217" s="161"/>
      <c r="E217" s="110" t="s">
        <v>83</v>
      </c>
      <c r="F217" s="105"/>
      <c r="G217" s="105"/>
      <c r="H217" s="105"/>
      <c r="I217" s="105"/>
      <c r="J217" s="106"/>
      <c r="K217" s="106"/>
      <c r="L217" s="106"/>
      <c r="M217" s="107"/>
      <c r="N217" s="107"/>
      <c r="O217" s="107"/>
      <c r="P217" s="108"/>
      <c r="Q217" s="86"/>
      <c r="R217" s="86"/>
      <c r="S217" s="86"/>
      <c r="T217" s="86"/>
      <c r="U217" s="86"/>
      <c r="V217" s="86"/>
      <c r="W217" s="86"/>
      <c r="X217" s="86"/>
    </row>
    <row r="219" spans="1:24" s="33" customFormat="1" ht="17.100000000000001" customHeight="1">
      <c r="A219" s="33" t="s">
        <v>287</v>
      </c>
      <c r="B219" s="33" t="s">
        <v>288</v>
      </c>
      <c r="C219" s="33" t="s">
        <v>289</v>
      </c>
    </row>
    <row r="221" spans="1:24" s="21" customFormat="1" ht="20.100000000000001" customHeight="1">
      <c r="A221" s="88"/>
      <c r="B221" s="87"/>
      <c r="C221" s="18"/>
      <c r="D221" s="19"/>
      <c r="F221" s="38" t="s">
        <v>72</v>
      </c>
      <c r="G221" s="25"/>
      <c r="I221" s="53"/>
    </row>
    <row r="222" spans="1:24" s="21" customFormat="1" ht="22.5">
      <c r="A222" s="88"/>
      <c r="B222" s="89"/>
      <c r="C222" s="18"/>
      <c r="D222" s="31"/>
      <c r="E222" s="30" t="s">
        <v>68</v>
      </c>
      <c r="F222" s="32"/>
      <c r="G222" s="25"/>
      <c r="I222" s="53"/>
    </row>
    <row r="223" spans="1:24" s="21" customFormat="1" ht="19.5">
      <c r="A223" s="88"/>
      <c r="B223" s="89"/>
      <c r="C223" s="18"/>
      <c r="D223" s="31"/>
      <c r="E223" s="30" t="s">
        <v>69</v>
      </c>
      <c r="F223" s="32"/>
      <c r="G223" s="25"/>
      <c r="I223" s="53"/>
    </row>
    <row r="224" spans="1:24" s="21" customFormat="1" ht="13.5" customHeight="1">
      <c r="A224" s="87"/>
      <c r="B224" s="87"/>
      <c r="C224" s="18"/>
      <c r="D224" s="22"/>
      <c r="E224" s="23"/>
      <c r="F224" s="37"/>
      <c r="G224" s="19"/>
      <c r="I224" s="53"/>
    </row>
    <row r="225" spans="1:9" s="21" customFormat="1" ht="20.100000000000001" customHeight="1">
      <c r="A225" s="88"/>
      <c r="B225" s="87"/>
      <c r="C225" s="18"/>
      <c r="D225" s="19"/>
      <c r="F225" s="38" t="s">
        <v>162</v>
      </c>
      <c r="G225" s="25"/>
      <c r="I225" s="53"/>
    </row>
    <row r="226" spans="1:9" s="21" customFormat="1" ht="22.5">
      <c r="A226" s="88"/>
      <c r="B226" s="89"/>
      <c r="C226" s="18"/>
      <c r="D226" s="31"/>
      <c r="E226" s="39" t="s">
        <v>77</v>
      </c>
      <c r="F226" s="32"/>
      <c r="G226" s="25"/>
      <c r="I226" s="53"/>
    </row>
    <row r="227" spans="1:9" s="21" customFormat="1" ht="22.5">
      <c r="A227" s="88"/>
      <c r="B227" s="89"/>
      <c r="C227" s="18"/>
      <c r="D227" s="31"/>
      <c r="E227" s="39" t="s">
        <v>161</v>
      </c>
      <c r="F227" s="32"/>
      <c r="G227" s="25"/>
      <c r="I227" s="53"/>
    </row>
    <row r="228" spans="1:9" s="21" customFormat="1" ht="13.5" customHeight="1">
      <c r="A228" s="87"/>
      <c r="B228" s="87"/>
      <c r="C228" s="18"/>
      <c r="D228" s="22"/>
      <c r="E228" s="23"/>
      <c r="F228" s="37"/>
      <c r="G228" s="19"/>
      <c r="I228" s="53"/>
    </row>
    <row r="229" spans="1:9" s="21" customFormat="1" ht="20.100000000000001" customHeight="1">
      <c r="A229" s="88"/>
      <c r="B229" s="87"/>
      <c r="C229" s="18"/>
      <c r="D229" s="19"/>
      <c r="F229" s="38" t="s">
        <v>163</v>
      </c>
      <c r="G229" s="25"/>
      <c r="I229" s="53"/>
    </row>
    <row r="230" spans="1:9" s="21" customFormat="1" ht="22.5">
      <c r="A230" s="88"/>
      <c r="B230" s="89"/>
      <c r="C230" s="18"/>
      <c r="D230" s="31"/>
      <c r="E230" s="39" t="s">
        <v>77</v>
      </c>
      <c r="F230" s="32"/>
      <c r="G230" s="25"/>
      <c r="I230" s="53"/>
    </row>
    <row r="231" spans="1:9" s="21" customFormat="1" ht="22.5">
      <c r="A231" s="88"/>
      <c r="B231" s="89"/>
      <c r="C231" s="18"/>
      <c r="D231" s="31"/>
      <c r="E231" s="39" t="s">
        <v>161</v>
      </c>
      <c r="F231" s="32"/>
      <c r="G231" s="25"/>
      <c r="I231" s="53"/>
    </row>
    <row r="232" spans="1:9" s="21" customFormat="1" ht="13.5" customHeight="1">
      <c r="A232" s="87"/>
      <c r="B232" s="87"/>
      <c r="C232" s="18"/>
      <c r="D232" s="22"/>
      <c r="E232" s="23"/>
      <c r="F232" s="37"/>
      <c r="G232" s="19"/>
      <c r="I232" s="53"/>
    </row>
    <row r="233" spans="1:9" s="21" customFormat="1" ht="20.100000000000001" customHeight="1">
      <c r="A233" s="88"/>
      <c r="B233" s="87"/>
      <c r="C233" s="18"/>
      <c r="D233" s="19"/>
      <c r="F233" s="38" t="s">
        <v>164</v>
      </c>
      <c r="G233" s="25"/>
      <c r="I233" s="53"/>
    </row>
    <row r="234" spans="1:9" s="21" customFormat="1" ht="22.5">
      <c r="A234" s="88"/>
      <c r="B234" s="89"/>
      <c r="C234" s="18"/>
      <c r="D234" s="31"/>
      <c r="E234" s="30" t="s">
        <v>77</v>
      </c>
      <c r="F234" s="32"/>
      <c r="G234" s="25"/>
      <c r="I234" s="53"/>
    </row>
    <row r="235" spans="1:9" s="21" customFormat="1" ht="19.5">
      <c r="A235" s="88"/>
      <c r="B235" s="89"/>
      <c r="C235" s="18"/>
      <c r="D235" s="31"/>
      <c r="E235" s="30" t="s">
        <v>78</v>
      </c>
      <c r="F235" s="32"/>
      <c r="G235" s="25"/>
      <c r="I235" s="53"/>
    </row>
    <row r="236" spans="1:9" s="21" customFormat="1" ht="22.5">
      <c r="A236" s="88"/>
      <c r="B236" s="89"/>
      <c r="C236" s="18"/>
      <c r="D236" s="31"/>
      <c r="E236" s="39" t="s">
        <v>161</v>
      </c>
      <c r="F236" s="32"/>
      <c r="G236" s="25"/>
      <c r="I236" s="53"/>
    </row>
    <row r="237" spans="1:9" s="21" customFormat="1" ht="19.5">
      <c r="A237" s="88"/>
      <c r="B237" s="89"/>
      <c r="C237" s="18"/>
      <c r="D237" s="31"/>
      <c r="E237" s="30" t="s">
        <v>79</v>
      </c>
      <c r="F237" s="32"/>
      <c r="G237" s="25"/>
      <c r="I237" s="53"/>
    </row>
    <row r="239" spans="1:9" s="33" customFormat="1" ht="17.100000000000001" customHeight="1">
      <c r="A239" s="33" t="s">
        <v>308</v>
      </c>
    </row>
    <row r="241" spans="1:83" s="128" customFormat="1" ht="14.25">
      <c r="A241" s="230" t="s">
        <v>50</v>
      </c>
      <c r="B241" s="136" t="s">
        <v>236</v>
      </c>
      <c r="C241" s="137"/>
      <c r="D241" s="139"/>
      <c r="E241" s="563"/>
      <c r="F241" s="409" t="s">
        <v>236</v>
      </c>
      <c r="G241" s="409" t="s">
        <v>236</v>
      </c>
      <c r="H241" s="409" t="s">
        <v>236</v>
      </c>
      <c r="I241" s="412"/>
      <c r="J241" s="410"/>
      <c r="K241" s="411"/>
      <c r="M241" s="568" t="str">
        <f>IF(ISERROR(INDEX(kind_of_nameforms,MATCH(E241,kind_of_forms,0),1)),"",INDEX(kind_of_nameforms,MATCH(E241,kind_of_forms,0),1))</f>
        <v/>
      </c>
    </row>
    <row r="244" spans="1:83" s="358" customFormat="1" ht="15">
      <c r="A244" s="33" t="s">
        <v>408</v>
      </c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57"/>
      <c r="V244" s="33"/>
      <c r="W244" s="33"/>
    </row>
    <row r="245" spans="1:83" s="358" customFormat="1" ht="15">
      <c r="D245" s="455"/>
      <c r="E245" s="455"/>
      <c r="F245" s="455"/>
      <c r="G245" s="455"/>
      <c r="H245" s="455"/>
      <c r="I245" s="455"/>
      <c r="J245" s="455"/>
      <c r="K245" s="455"/>
      <c r="L245" s="455"/>
      <c r="U245" s="359"/>
    </row>
    <row r="246" spans="1:83" s="362" customFormat="1" ht="15" customHeight="1">
      <c r="A246" s="86"/>
      <c r="B246" s="233" t="s">
        <v>409</v>
      </c>
      <c r="C246" s="1105"/>
      <c r="D246" s="938">
        <v>1</v>
      </c>
      <c r="E246" s="1023"/>
      <c r="F246" s="449"/>
      <c r="G246" s="235">
        <v>0</v>
      </c>
      <c r="H246" s="454"/>
      <c r="I246" s="347"/>
      <c r="J246" s="491" t="s">
        <v>482</v>
      </c>
      <c r="K246" s="172"/>
      <c r="L246" s="363"/>
      <c r="M246" s="290">
        <f>mergeValue(H246)</f>
        <v>0</v>
      </c>
      <c r="N246" s="276"/>
      <c r="O246" s="276"/>
      <c r="P246" s="290" t="str">
        <f>IF(ISERROR(MATCH(Q246,MODesc,0)),"n","y")</f>
        <v>n</v>
      </c>
      <c r="Q246" s="276"/>
      <c r="R246" s="290" t="str">
        <f>K246&amp;"("&amp;L246&amp;")"</f>
        <v>()</v>
      </c>
      <c r="S246" s="233"/>
      <c r="T246" s="233"/>
      <c r="U246" s="345"/>
      <c r="V246" s="233"/>
      <c r="W246" s="233"/>
      <c r="X246" s="233"/>
      <c r="Y246" s="361"/>
      <c r="Z246" s="361"/>
      <c r="AA246" s="322"/>
      <c r="AB246" s="322"/>
      <c r="AC246" s="322"/>
      <c r="AD246" s="322"/>
      <c r="AE246" s="322"/>
      <c r="AF246" s="322"/>
      <c r="AG246" s="322"/>
      <c r="AH246" s="322"/>
      <c r="AI246" s="322"/>
      <c r="AJ246" s="322"/>
      <c r="AK246" s="322"/>
      <c r="AL246" s="322"/>
      <c r="AM246" s="322"/>
      <c r="AN246" s="322"/>
      <c r="AO246" s="322"/>
      <c r="AP246" s="322"/>
      <c r="AQ246" s="322"/>
      <c r="AR246" s="322"/>
      <c r="AS246" s="322"/>
      <c r="AT246" s="322"/>
      <c r="AU246" s="322"/>
      <c r="AV246" s="322"/>
      <c r="AW246" s="322"/>
      <c r="AX246" s="322"/>
      <c r="AY246" s="322"/>
      <c r="AZ246" s="322"/>
      <c r="BA246" s="322"/>
      <c r="BB246" s="322"/>
      <c r="BC246" s="322"/>
      <c r="BD246" s="322"/>
      <c r="BE246" s="322"/>
      <c r="BF246" s="322"/>
      <c r="BG246" s="322"/>
      <c r="BH246" s="322"/>
      <c r="BI246" s="322"/>
      <c r="BJ246" s="322"/>
      <c r="BK246" s="322"/>
      <c r="BL246" s="322"/>
      <c r="BM246" s="322"/>
      <c r="BN246" s="322"/>
      <c r="BO246" s="322"/>
      <c r="BP246" s="322"/>
      <c r="BQ246" s="322"/>
      <c r="BR246" s="322"/>
      <c r="BS246" s="322"/>
      <c r="BT246" s="322"/>
      <c r="BU246" s="322"/>
      <c r="BV246" s="361"/>
      <c r="BW246" s="361"/>
      <c r="BX246" s="361"/>
      <c r="BY246" s="361"/>
      <c r="BZ246" s="361"/>
      <c r="CA246" s="361"/>
      <c r="CB246" s="361"/>
      <c r="CC246" s="361"/>
      <c r="CD246" s="361"/>
      <c r="CE246" s="361"/>
    </row>
    <row r="247" spans="1:83" s="362" customFormat="1" ht="15" customHeight="1">
      <c r="A247" s="86"/>
      <c r="B247" s="86"/>
      <c r="C247" s="1105"/>
      <c r="D247" s="938"/>
      <c r="E247" s="1023"/>
      <c r="F247" s="347"/>
      <c r="G247" s="348"/>
      <c r="H247" s="172" t="s">
        <v>407</v>
      </c>
      <c r="I247" s="348"/>
      <c r="J247" s="348"/>
      <c r="K247" s="364"/>
      <c r="L247" s="363"/>
      <c r="M247" s="276"/>
      <c r="N247" s="276"/>
      <c r="O247" s="276"/>
      <c r="P247" s="276"/>
      <c r="Q247" s="290"/>
      <c r="R247" s="276"/>
      <c r="S247" s="233"/>
      <c r="T247" s="233"/>
      <c r="U247" s="345"/>
      <c r="V247" s="233"/>
      <c r="W247" s="233"/>
      <c r="X247" s="233"/>
      <c r="Y247" s="361"/>
      <c r="Z247" s="361"/>
      <c r="AA247" s="322"/>
      <c r="AB247" s="322"/>
      <c r="AC247" s="322"/>
      <c r="AD247" s="322"/>
      <c r="AE247" s="322"/>
      <c r="AF247" s="322"/>
      <c r="AG247" s="322"/>
      <c r="AH247" s="322"/>
      <c r="AI247" s="322"/>
      <c r="AJ247" s="322"/>
      <c r="AK247" s="322"/>
      <c r="AL247" s="322"/>
      <c r="AM247" s="322"/>
      <c r="AN247" s="322"/>
      <c r="AO247" s="322"/>
      <c r="AP247" s="322"/>
      <c r="AQ247" s="322"/>
      <c r="AR247" s="322"/>
      <c r="AS247" s="322"/>
      <c r="AT247" s="322"/>
      <c r="AU247" s="322"/>
      <c r="AV247" s="322"/>
      <c r="AW247" s="322"/>
      <c r="AX247" s="322"/>
      <c r="AY247" s="322"/>
      <c r="AZ247" s="322"/>
      <c r="BA247" s="322"/>
      <c r="BB247" s="322"/>
      <c r="BC247" s="322"/>
      <c r="BD247" s="322"/>
      <c r="BE247" s="322"/>
      <c r="BF247" s="322"/>
      <c r="BG247" s="322"/>
      <c r="BH247" s="322"/>
      <c r="BI247" s="322"/>
      <c r="BJ247" s="322"/>
      <c r="BK247" s="322"/>
      <c r="BL247" s="322"/>
      <c r="BM247" s="322"/>
      <c r="BN247" s="322"/>
      <c r="BO247" s="322"/>
      <c r="BP247" s="322"/>
      <c r="BQ247" s="322"/>
      <c r="BR247" s="322"/>
      <c r="BS247" s="322"/>
      <c r="BT247" s="322"/>
      <c r="BU247" s="322"/>
      <c r="BV247" s="361"/>
      <c r="BW247" s="361"/>
      <c r="BX247" s="361"/>
      <c r="BY247" s="361"/>
      <c r="BZ247" s="361"/>
      <c r="CA247" s="361"/>
      <c r="CB247" s="361"/>
      <c r="CC247" s="361"/>
      <c r="CD247" s="361"/>
      <c r="CE247" s="361"/>
    </row>
    <row r="248" spans="1:83" s="358" customFormat="1" ht="15">
      <c r="Q248" s="365"/>
      <c r="U248" s="359"/>
    </row>
    <row r="249" spans="1:83" s="358" customFormat="1" ht="15">
      <c r="A249" s="33" t="s">
        <v>410</v>
      </c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66"/>
      <c r="R249" s="33"/>
      <c r="S249" s="33"/>
      <c r="T249" s="33"/>
      <c r="U249" s="357"/>
      <c r="V249" s="33"/>
      <c r="W249" s="33"/>
    </row>
    <row r="250" spans="1:83" s="358" customFormat="1" ht="15">
      <c r="F250" s="455"/>
      <c r="G250" s="455"/>
      <c r="H250" s="455"/>
      <c r="I250" s="455"/>
      <c r="J250" s="455"/>
      <c r="K250" s="455"/>
      <c r="L250" s="455"/>
      <c r="Q250" s="365"/>
      <c r="U250" s="359"/>
    </row>
    <row r="251" spans="1:83" s="362" customFormat="1" ht="15" customHeight="1">
      <c r="A251" s="86"/>
      <c r="B251" s="233" t="s">
        <v>409</v>
      </c>
      <c r="C251" s="1106"/>
      <c r="D251" s="346"/>
      <c r="E251" s="570"/>
      <c r="F251" s="1097"/>
      <c r="G251" s="938">
        <v>0</v>
      </c>
      <c r="H251" s="936"/>
      <c r="I251" s="347"/>
      <c r="J251" s="491" t="s">
        <v>482</v>
      </c>
      <c r="K251" s="172"/>
      <c r="L251" s="363"/>
      <c r="M251" s="290">
        <f>mergeValue(H251)</f>
        <v>0</v>
      </c>
      <c r="N251" s="276"/>
      <c r="O251" s="276"/>
      <c r="P251" s="276"/>
      <c r="Q251" s="276"/>
      <c r="R251" s="290" t="str">
        <f>K251&amp;"("&amp;L251&amp;")"</f>
        <v>()</v>
      </c>
      <c r="S251" s="233"/>
      <c r="T251" s="233"/>
      <c r="U251" s="345"/>
      <c r="V251" s="233"/>
      <c r="W251" s="233"/>
      <c r="X251" s="233"/>
      <c r="Y251" s="361"/>
      <c r="Z251" s="361"/>
      <c r="AA251" s="322"/>
      <c r="AB251" s="322"/>
      <c r="AC251" s="322"/>
      <c r="AD251" s="322"/>
      <c r="AE251" s="322"/>
      <c r="AF251" s="322"/>
      <c r="AG251" s="322"/>
      <c r="AH251" s="322"/>
      <c r="AI251" s="322"/>
      <c r="AJ251" s="322"/>
      <c r="AK251" s="322"/>
      <c r="AL251" s="322"/>
      <c r="AM251" s="322"/>
      <c r="AN251" s="322"/>
      <c r="AO251" s="322"/>
      <c r="AP251" s="322"/>
      <c r="AQ251" s="322"/>
      <c r="AR251" s="322"/>
      <c r="AS251" s="322"/>
      <c r="AT251" s="322"/>
      <c r="AU251" s="322"/>
      <c r="AV251" s="322"/>
      <c r="AW251" s="322"/>
      <c r="AX251" s="322"/>
      <c r="AY251" s="322"/>
      <c r="AZ251" s="322"/>
      <c r="BA251" s="322"/>
      <c r="BB251" s="322"/>
      <c r="BC251" s="322"/>
      <c r="BD251" s="322"/>
      <c r="BE251" s="322"/>
      <c r="BF251" s="322"/>
      <c r="BG251" s="322"/>
      <c r="BH251" s="322"/>
      <c r="BI251" s="322"/>
      <c r="BJ251" s="322"/>
      <c r="BK251" s="322"/>
      <c r="BL251" s="322"/>
      <c r="BM251" s="322"/>
      <c r="BN251" s="322"/>
      <c r="BO251" s="322"/>
      <c r="BP251" s="322"/>
      <c r="BQ251" s="322"/>
      <c r="BR251" s="322"/>
      <c r="BS251" s="322"/>
      <c r="BT251" s="322"/>
      <c r="BU251" s="322"/>
      <c r="BV251" s="361"/>
      <c r="BW251" s="361"/>
      <c r="BX251" s="361"/>
      <c r="BY251" s="361"/>
      <c r="BZ251" s="361"/>
      <c r="CA251" s="361"/>
      <c r="CB251" s="361"/>
      <c r="CC251" s="361"/>
      <c r="CD251" s="361"/>
      <c r="CE251" s="361"/>
    </row>
    <row r="252" spans="1:83" s="362" customFormat="1" ht="15" customHeight="1">
      <c r="A252" s="86"/>
      <c r="B252" s="86"/>
      <c r="C252" s="1106"/>
      <c r="D252" s="346"/>
      <c r="E252" s="570"/>
      <c r="F252" s="1097"/>
      <c r="G252" s="938"/>
      <c r="H252" s="936"/>
      <c r="I252" s="348"/>
      <c r="J252" s="348"/>
      <c r="K252" s="172" t="s">
        <v>4</v>
      </c>
      <c r="L252" s="363"/>
      <c r="M252" s="276"/>
      <c r="N252" s="276"/>
      <c r="O252" s="276"/>
      <c r="P252" s="276"/>
      <c r="Q252" s="290"/>
      <c r="R252" s="276"/>
      <c r="S252" s="233"/>
      <c r="T252" s="233"/>
      <c r="U252" s="345"/>
      <c r="V252" s="233"/>
      <c r="W252" s="233"/>
      <c r="X252" s="233"/>
      <c r="Y252" s="361"/>
      <c r="Z252" s="361"/>
      <c r="AA252" s="322"/>
      <c r="AB252" s="322"/>
      <c r="AC252" s="322"/>
      <c r="AD252" s="322"/>
      <c r="AE252" s="322"/>
      <c r="AF252" s="322"/>
      <c r="AG252" s="322"/>
      <c r="AH252" s="322"/>
      <c r="AI252" s="322"/>
      <c r="AJ252" s="322"/>
      <c r="AK252" s="322"/>
      <c r="AL252" s="322"/>
      <c r="AM252" s="322"/>
      <c r="AN252" s="322"/>
      <c r="AO252" s="322"/>
      <c r="AP252" s="322"/>
      <c r="AQ252" s="322"/>
      <c r="AR252" s="322"/>
      <c r="AS252" s="322"/>
      <c r="AT252" s="322"/>
      <c r="AU252" s="322"/>
      <c r="AV252" s="322"/>
      <c r="AW252" s="322"/>
      <c r="AX252" s="322"/>
      <c r="AY252" s="322"/>
      <c r="AZ252" s="322"/>
      <c r="BA252" s="322"/>
      <c r="BB252" s="322"/>
      <c r="BC252" s="322"/>
      <c r="BD252" s="322"/>
      <c r="BE252" s="322"/>
      <c r="BF252" s="322"/>
      <c r="BG252" s="322"/>
      <c r="BH252" s="322"/>
      <c r="BI252" s="322"/>
      <c r="BJ252" s="322"/>
      <c r="BK252" s="322"/>
      <c r="BL252" s="322"/>
      <c r="BM252" s="322"/>
      <c r="BN252" s="322"/>
      <c r="BO252" s="322"/>
      <c r="BP252" s="322"/>
      <c r="BQ252" s="322"/>
      <c r="BR252" s="322"/>
      <c r="BS252" s="322"/>
      <c r="BT252" s="322"/>
      <c r="BU252" s="322"/>
      <c r="BV252" s="361"/>
      <c r="BW252" s="361"/>
      <c r="BX252" s="361"/>
      <c r="BY252" s="361"/>
      <c r="BZ252" s="361"/>
      <c r="CA252" s="361"/>
      <c r="CB252" s="361"/>
      <c r="CC252" s="361"/>
      <c r="CD252" s="361"/>
      <c r="CE252" s="361"/>
    </row>
    <row r="253" spans="1:83" s="358" customFormat="1" ht="15">
      <c r="Q253" s="365"/>
      <c r="U253" s="359"/>
    </row>
    <row r="254" spans="1:83" s="358" customFormat="1" ht="15">
      <c r="A254" s="33" t="s">
        <v>411</v>
      </c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66"/>
      <c r="R254" s="33"/>
      <c r="S254" s="33"/>
      <c r="T254" s="33"/>
      <c r="U254" s="357"/>
      <c r="V254" s="33"/>
      <c r="W254" s="33"/>
    </row>
    <row r="255" spans="1:83" s="358" customFormat="1" ht="15">
      <c r="Q255" s="365"/>
      <c r="U255" s="359"/>
    </row>
    <row r="256" spans="1:83" s="362" customFormat="1" ht="15" customHeight="1">
      <c r="A256" s="86"/>
      <c r="B256" s="233" t="s">
        <v>409</v>
      </c>
      <c r="C256" s="495"/>
      <c r="D256" s="358"/>
      <c r="E256" s="571"/>
      <c r="F256" s="358"/>
      <c r="G256" s="358"/>
      <c r="H256" s="358"/>
      <c r="I256" s="304"/>
      <c r="J256" s="235">
        <v>0</v>
      </c>
      <c r="K256" s="494"/>
      <c r="L256" s="344"/>
      <c r="M256" s="290">
        <f>mergeValue(H256)</f>
        <v>0</v>
      </c>
      <c r="N256" s="276"/>
      <c r="O256" s="276"/>
      <c r="P256" s="276"/>
      <c r="Q256" s="276"/>
      <c r="R256" s="290" t="str">
        <f>K256&amp;" ("&amp;L256&amp;")"</f>
        <v xml:space="preserve"> ()</v>
      </c>
      <c r="S256" s="233"/>
      <c r="T256" s="233"/>
      <c r="U256" s="345"/>
      <c r="V256" s="233"/>
      <c r="W256" s="233"/>
      <c r="X256" s="233"/>
      <c r="Y256" s="361"/>
      <c r="Z256" s="361"/>
      <c r="AA256" s="322"/>
      <c r="AB256" s="322"/>
      <c r="AC256" s="322"/>
      <c r="AD256" s="322"/>
      <c r="AE256" s="322"/>
      <c r="AF256" s="322"/>
      <c r="AG256" s="322"/>
      <c r="AH256" s="322"/>
      <c r="AI256" s="322"/>
      <c r="AJ256" s="322"/>
      <c r="AK256" s="322"/>
      <c r="AL256" s="322"/>
      <c r="AM256" s="322"/>
      <c r="AN256" s="322"/>
      <c r="AO256" s="322"/>
      <c r="AP256" s="322"/>
      <c r="AQ256" s="322"/>
      <c r="AR256" s="322"/>
      <c r="AS256" s="322"/>
      <c r="AT256" s="322"/>
      <c r="AU256" s="322"/>
      <c r="AV256" s="322"/>
      <c r="AW256" s="322"/>
      <c r="AX256" s="322"/>
      <c r="AY256" s="322"/>
      <c r="AZ256" s="322"/>
      <c r="BA256" s="322"/>
      <c r="BB256" s="322"/>
      <c r="BC256" s="322"/>
      <c r="BD256" s="322"/>
      <c r="BE256" s="322"/>
      <c r="BF256" s="322"/>
      <c r="BG256" s="322"/>
      <c r="BH256" s="322"/>
      <c r="BI256" s="322"/>
      <c r="BJ256" s="322"/>
      <c r="BK256" s="322"/>
      <c r="BL256" s="322"/>
      <c r="BM256" s="322"/>
      <c r="BN256" s="322"/>
      <c r="BO256" s="322"/>
      <c r="BP256" s="322"/>
      <c r="BQ256" s="322"/>
      <c r="BR256" s="322"/>
      <c r="BS256" s="322"/>
      <c r="BT256" s="322"/>
      <c r="BU256" s="322"/>
      <c r="BV256" s="361"/>
      <c r="BW256" s="361"/>
      <c r="BX256" s="361"/>
      <c r="BY256" s="361"/>
      <c r="BZ256" s="361"/>
      <c r="CA256" s="361"/>
      <c r="CB256" s="361"/>
      <c r="CC256" s="361"/>
      <c r="CD256" s="361"/>
      <c r="CE256" s="361"/>
    </row>
    <row r="258" spans="1:12" ht="11.25"/>
    <row r="259" spans="1:12" s="33" customFormat="1" ht="11.25">
      <c r="A259" s="33" t="s">
        <v>429</v>
      </c>
    </row>
    <row r="260" spans="1:12" ht="11.25"/>
    <row r="261" spans="1:12" s="34" customFormat="1" ht="20.100000000000001" customHeight="1">
      <c r="A261" s="94"/>
      <c r="B261" s="233"/>
      <c r="C261" s="83"/>
      <c r="D261" s="234"/>
      <c r="E261" s="388"/>
      <c r="F261" s="385"/>
      <c r="G261" s="389"/>
      <c r="I261" s="290"/>
      <c r="J261" s="290"/>
    </row>
    <row r="262" spans="1:12" ht="11.25"/>
    <row r="263" spans="1:12" ht="11.25"/>
    <row r="264" spans="1:12" s="33" customFormat="1" ht="11.25">
      <c r="A264" s="33" t="s">
        <v>435</v>
      </c>
    </row>
    <row r="265" spans="1:12" ht="11.25"/>
    <row r="266" spans="1:12" s="34" customFormat="1" ht="20.100000000000001" customHeight="1">
      <c r="A266" s="384"/>
      <c r="B266" s="233"/>
      <c r="C266" s="83"/>
      <c r="D266" s="234"/>
      <c r="E266" s="391"/>
      <c r="F266" s="390" t="s">
        <v>434</v>
      </c>
      <c r="G266" s="390" t="s">
        <v>434</v>
      </c>
      <c r="H266" s="410"/>
      <c r="I266" s="290"/>
      <c r="K266" s="290"/>
      <c r="L266" s="290"/>
    </row>
    <row r="267" spans="1:12" ht="11.25"/>
    <row r="268" spans="1:12" ht="11.25"/>
    <row r="269" spans="1:12" s="33" customFormat="1" ht="11.25">
      <c r="A269" s="33" t="s">
        <v>436</v>
      </c>
    </row>
    <row r="270" spans="1:12" ht="11.25"/>
    <row r="271" spans="1:12" s="34" customFormat="1" ht="20.100000000000001" customHeight="1">
      <c r="A271" s="384"/>
      <c r="B271" s="233"/>
      <c r="C271" s="83"/>
      <c r="D271" s="234"/>
      <c r="E271" s="391"/>
      <c r="F271" s="390" t="s">
        <v>434</v>
      </c>
      <c r="G271" s="510"/>
      <c r="H271" s="390" t="s">
        <v>434</v>
      </c>
      <c r="I271" s="290"/>
      <c r="K271" s="290"/>
      <c r="L271" s="290"/>
    </row>
    <row r="272" spans="1:12" ht="11.25"/>
    <row r="273" spans="1:20" ht="11.25"/>
    <row r="274" spans="1:20" s="33" customFormat="1" ht="11.25">
      <c r="A274" s="33" t="s">
        <v>437</v>
      </c>
    </row>
    <row r="275" spans="1:20" ht="11.25"/>
    <row r="276" spans="1:20" s="34" customFormat="1" ht="20.100000000000001" customHeight="1">
      <c r="A276" s="384"/>
      <c r="B276" s="233"/>
      <c r="C276" s="83"/>
      <c r="D276" s="234"/>
      <c r="E276" s="392">
        <f>E275</f>
        <v>0</v>
      </c>
      <c r="F276" s="390" t="s">
        <v>434</v>
      </c>
      <c r="G276" s="510"/>
      <c r="H276" s="390" t="s">
        <v>434</v>
      </c>
      <c r="I276" s="290"/>
      <c r="K276" s="290"/>
      <c r="L276" s="290"/>
    </row>
    <row r="277" spans="1:20" s="34" customFormat="1" ht="14.25">
      <c r="A277" s="384"/>
      <c r="B277" s="233"/>
      <c r="C277" s="83"/>
      <c r="D277" s="99"/>
      <c r="E277" s="393"/>
      <c r="F277" s="394"/>
      <c r="G277"/>
      <c r="H277" s="394"/>
      <c r="I277" s="290"/>
      <c r="K277" s="290"/>
      <c r="L277" s="290"/>
    </row>
    <row r="279" spans="1:20" s="33" customFormat="1" ht="11.25">
      <c r="A279" s="33" t="s">
        <v>438</v>
      </c>
    </row>
    <row r="280" spans="1:20" ht="11.25"/>
    <row r="281" spans="1:20" s="34" customFormat="1" ht="20.100000000000001" customHeight="1">
      <c r="A281" s="384"/>
      <c r="B281" s="233"/>
      <c r="C281" s="83"/>
      <c r="D281" s="234"/>
      <c r="E281" s="392">
        <f>E280</f>
        <v>0</v>
      </c>
      <c r="F281" s="390" t="s">
        <v>434</v>
      </c>
      <c r="G281" s="395"/>
      <c r="H281" s="390" t="s">
        <v>434</v>
      </c>
      <c r="I281" s="290"/>
      <c r="K281" s="290"/>
      <c r="L281" s="290"/>
    </row>
    <row r="284" spans="1:20" s="33" customFormat="1" ht="17.100000000000001" customHeight="1">
      <c r="A284" s="33" t="s">
        <v>474</v>
      </c>
    </row>
    <row r="286" spans="1:20" s="237" customFormat="1" ht="409.5">
      <c r="A286" s="985">
        <v>1</v>
      </c>
      <c r="B286" s="292"/>
      <c r="C286" s="292"/>
      <c r="D286" s="292"/>
      <c r="F286" s="430" t="str">
        <f>"2." &amp;mergeValue(A286)</f>
        <v>2.1</v>
      </c>
      <c r="G286" s="512" t="s">
        <v>463</v>
      </c>
      <c r="H286" s="414"/>
      <c r="I286" s="265" t="s">
        <v>551</v>
      </c>
      <c r="J286" s="429"/>
      <c r="K286" s="292"/>
      <c r="L286" s="292"/>
      <c r="M286" s="292"/>
      <c r="N286" s="292"/>
      <c r="O286" s="292"/>
      <c r="P286" s="292"/>
      <c r="Q286" s="292"/>
      <c r="R286" s="292"/>
      <c r="S286" s="292"/>
      <c r="T286" s="292"/>
    </row>
    <row r="287" spans="1:20" s="237" customFormat="1" ht="90">
      <c r="A287" s="985"/>
      <c r="B287" s="292"/>
      <c r="C287" s="292"/>
      <c r="D287" s="292"/>
      <c r="F287" s="430" t="str">
        <f>"3." &amp;mergeValue(A287)</f>
        <v>3.1</v>
      </c>
      <c r="G287" s="512" t="s">
        <v>464</v>
      </c>
      <c r="H287" s="414"/>
      <c r="I287" s="265" t="s">
        <v>549</v>
      </c>
      <c r="J287" s="429"/>
      <c r="K287" s="292"/>
      <c r="L287" s="292"/>
      <c r="M287" s="292"/>
      <c r="N287" s="292"/>
      <c r="O287" s="292"/>
      <c r="P287" s="292"/>
      <c r="Q287" s="292"/>
      <c r="R287" s="292"/>
      <c r="S287" s="292"/>
      <c r="T287" s="292"/>
    </row>
    <row r="288" spans="1:20" s="237" customFormat="1" ht="45">
      <c r="A288" s="985"/>
      <c r="B288" s="292"/>
      <c r="C288" s="292"/>
      <c r="D288" s="292"/>
      <c r="F288" s="430" t="str">
        <f>"4."&amp;mergeValue(A288)</f>
        <v>4.1</v>
      </c>
      <c r="G288" s="512" t="s">
        <v>465</v>
      </c>
      <c r="H288" s="415" t="s">
        <v>434</v>
      </c>
      <c r="I288" s="265"/>
      <c r="J288" s="429"/>
      <c r="K288" s="292"/>
      <c r="L288" s="292"/>
      <c r="M288" s="292"/>
      <c r="N288" s="292"/>
      <c r="O288" s="292"/>
      <c r="P288" s="292"/>
      <c r="Q288" s="292"/>
      <c r="R288" s="292"/>
      <c r="S288" s="292"/>
      <c r="T288" s="292"/>
    </row>
    <row r="289" spans="1:83" s="237" customFormat="1" ht="101.25">
      <c r="A289" s="985"/>
      <c r="B289" s="985">
        <v>1</v>
      </c>
      <c r="C289" s="438"/>
      <c r="D289" s="438"/>
      <c r="F289" s="430" t="str">
        <f>"4."&amp;mergeValue(A289) &amp;"."&amp;mergeValue(B289)</f>
        <v>4.1.1</v>
      </c>
      <c r="G289" s="421" t="s">
        <v>553</v>
      </c>
      <c r="H289" s="414" t="str">
        <f>IF(region_name="","",region_name)</f>
        <v>Республика Татарстан</v>
      </c>
      <c r="I289" s="265" t="s">
        <v>468</v>
      </c>
      <c r="J289" s="429"/>
      <c r="K289" s="292"/>
      <c r="L289" s="292"/>
      <c r="M289" s="292"/>
      <c r="N289" s="292"/>
      <c r="O289" s="292"/>
      <c r="P289" s="292"/>
      <c r="Q289" s="292"/>
      <c r="R289" s="292"/>
      <c r="S289" s="292"/>
      <c r="T289" s="292"/>
    </row>
    <row r="290" spans="1:83" s="237" customFormat="1" ht="191.25">
      <c r="A290" s="985"/>
      <c r="B290" s="985"/>
      <c r="C290" s="985">
        <v>1</v>
      </c>
      <c r="D290" s="438"/>
      <c r="F290" s="430" t="str">
        <f>"4."&amp;mergeValue(A290) &amp;"."&amp;mergeValue(B290)&amp;"."&amp;mergeValue(C290)</f>
        <v>4.1.1.1</v>
      </c>
      <c r="G290" s="437" t="s">
        <v>466</v>
      </c>
      <c r="H290" s="414"/>
      <c r="I290" s="265" t="s">
        <v>469</v>
      </c>
      <c r="J290" s="429"/>
      <c r="K290" s="292"/>
      <c r="L290" s="292"/>
      <c r="M290" s="292"/>
      <c r="N290" s="292"/>
      <c r="O290" s="292"/>
      <c r="P290" s="292"/>
      <c r="Q290" s="292"/>
      <c r="R290" s="292"/>
      <c r="S290" s="292"/>
      <c r="T290" s="292"/>
    </row>
    <row r="291" spans="1:83" s="237" customFormat="1" ht="33.75" customHeight="1">
      <c r="A291" s="985"/>
      <c r="B291" s="985"/>
      <c r="C291" s="985"/>
      <c r="D291" s="438">
        <v>1</v>
      </c>
      <c r="F291" s="430" t="str">
        <f>"4."&amp;mergeValue(A291) &amp;"."&amp;mergeValue(B291)&amp;"."&amp;mergeValue(C291)&amp;"."&amp;mergeValue(D291)</f>
        <v>4.1.1.1.1</v>
      </c>
      <c r="G291" s="515" t="s">
        <v>467</v>
      </c>
      <c r="H291" s="414"/>
      <c r="I291" s="1016" t="s">
        <v>552</v>
      </c>
      <c r="J291" s="429"/>
      <c r="K291" s="292"/>
      <c r="L291" s="292"/>
      <c r="M291" s="292"/>
      <c r="N291" s="292"/>
      <c r="O291" s="292"/>
      <c r="P291" s="292"/>
      <c r="Q291" s="292"/>
      <c r="R291" s="292"/>
      <c r="S291" s="292"/>
      <c r="T291" s="292"/>
    </row>
    <row r="292" spans="1:83" s="237" customFormat="1" ht="18.75">
      <c r="A292" s="985"/>
      <c r="B292" s="985"/>
      <c r="C292" s="985"/>
      <c r="D292" s="438"/>
      <c r="F292" s="519"/>
      <c r="G292" s="520" t="s">
        <v>4</v>
      </c>
      <c r="H292" s="521"/>
      <c r="I292" s="1016"/>
      <c r="J292" s="429"/>
      <c r="K292" s="292"/>
      <c r="L292" s="292"/>
      <c r="M292" s="292"/>
      <c r="N292" s="292"/>
      <c r="O292" s="292"/>
      <c r="P292" s="292"/>
      <c r="Q292" s="292"/>
      <c r="R292" s="292"/>
      <c r="S292" s="292"/>
      <c r="T292" s="292"/>
    </row>
    <row r="293" spans="1:83" s="237" customFormat="1" ht="18.75">
      <c r="A293" s="985"/>
      <c r="B293" s="985"/>
      <c r="C293" s="438"/>
      <c r="D293" s="438"/>
      <c r="F293" s="434"/>
      <c r="G293" s="158" t="s">
        <v>407</v>
      </c>
      <c r="H293" s="435"/>
      <c r="I293" s="436"/>
      <c r="J293" s="429"/>
      <c r="K293" s="292"/>
      <c r="L293" s="292"/>
      <c r="M293" s="292"/>
      <c r="N293" s="292"/>
      <c r="O293" s="292"/>
      <c r="P293" s="292"/>
      <c r="Q293" s="292"/>
      <c r="R293" s="292"/>
      <c r="S293" s="292"/>
      <c r="T293" s="292"/>
    </row>
    <row r="294" spans="1:83" s="237" customFormat="1" ht="18.75">
      <c r="A294" s="985"/>
      <c r="B294" s="292"/>
      <c r="C294" s="292"/>
      <c r="D294" s="292"/>
      <c r="F294" s="434"/>
      <c r="G294" s="172" t="s">
        <v>473</v>
      </c>
      <c r="H294" s="435"/>
      <c r="I294" s="436"/>
      <c r="J294" s="429"/>
      <c r="K294" s="292"/>
      <c r="L294" s="292"/>
      <c r="M294" s="292"/>
      <c r="N294" s="292"/>
      <c r="O294" s="292"/>
      <c r="P294" s="292"/>
      <c r="Q294" s="292"/>
      <c r="R294" s="292"/>
      <c r="S294" s="292"/>
      <c r="T294" s="292"/>
    </row>
    <row r="295" spans="1:83" s="237" customFormat="1" ht="18.75">
      <c r="A295" s="292"/>
      <c r="B295" s="292"/>
      <c r="C295" s="292"/>
      <c r="D295" s="292"/>
      <c r="F295" s="434"/>
      <c r="G295" s="201" t="s">
        <v>472</v>
      </c>
      <c r="H295" s="435"/>
      <c r="I295" s="436"/>
      <c r="J295" s="429"/>
      <c r="K295" s="292"/>
      <c r="L295" s="292"/>
      <c r="M295" s="292"/>
      <c r="N295" s="292"/>
      <c r="O295" s="292"/>
      <c r="P295" s="292"/>
      <c r="Q295" s="292"/>
      <c r="R295" s="292"/>
      <c r="S295" s="292"/>
      <c r="T295" s="292"/>
    </row>
    <row r="300" spans="1:83" ht="17.100000000000001" customHeight="1">
      <c r="A300" s="740"/>
      <c r="B300" s="740"/>
      <c r="C300" s="740"/>
      <c r="D300" s="740"/>
      <c r="E300" s="740"/>
      <c r="F300" s="740"/>
      <c r="G300" s="740"/>
      <c r="H300" s="740"/>
      <c r="I300" s="740"/>
      <c r="J300" s="740"/>
      <c r="K300" s="740"/>
      <c r="L300" s="740"/>
      <c r="M300" s="740"/>
      <c r="N300" s="740"/>
      <c r="O300" s="740"/>
      <c r="P300" s="740"/>
      <c r="Q300" s="740"/>
      <c r="R300" s="740"/>
      <c r="S300" s="740"/>
      <c r="T300" s="740"/>
      <c r="U300" s="740"/>
      <c r="V300" s="740"/>
      <c r="W300" s="740"/>
      <c r="X300" s="740"/>
      <c r="Y300" s="740"/>
      <c r="Z300" s="740"/>
      <c r="AA300" s="740"/>
      <c r="AB300" s="740"/>
      <c r="AC300" s="740"/>
      <c r="AD300" s="740"/>
      <c r="AE300" s="740"/>
      <c r="AF300" s="740"/>
      <c r="AG300" s="740"/>
      <c r="AH300" s="740"/>
      <c r="AI300" s="740"/>
      <c r="AJ300" s="740"/>
      <c r="AK300" s="740"/>
      <c r="AL300" s="740"/>
      <c r="AM300" s="740"/>
      <c r="AN300" s="740"/>
      <c r="AO300" s="740"/>
      <c r="AP300" s="740"/>
      <c r="AQ300" s="740"/>
      <c r="AR300" s="740"/>
      <c r="AS300" s="740"/>
      <c r="AT300" s="740"/>
      <c r="AU300" s="740"/>
      <c r="AV300" s="740"/>
      <c r="AW300" s="740"/>
      <c r="AX300" s="740"/>
      <c r="AY300" s="740"/>
      <c r="AZ300" s="740"/>
      <c r="BA300" s="740"/>
      <c r="BB300" s="740"/>
      <c r="BC300" s="740"/>
      <c r="BD300" s="740"/>
      <c r="BE300" s="740"/>
      <c r="BF300" s="740"/>
      <c r="BG300" s="740"/>
      <c r="BH300" s="740"/>
      <c r="BI300" s="740"/>
      <c r="BJ300" s="740"/>
      <c r="BK300" s="740"/>
      <c r="BL300" s="740"/>
      <c r="BM300" s="740"/>
      <c r="BN300" s="740"/>
      <c r="BO300" s="740"/>
      <c r="BP300" s="740"/>
      <c r="BQ300" s="740"/>
      <c r="BR300" s="740"/>
      <c r="BS300" s="740"/>
      <c r="BT300" s="740"/>
      <c r="BU300" s="740"/>
      <c r="BV300" s="740"/>
      <c r="BW300" s="740"/>
      <c r="BX300" s="740"/>
      <c r="BY300" s="740"/>
      <c r="BZ300" s="740"/>
      <c r="CA300" s="740"/>
      <c r="CB300" s="740"/>
      <c r="CC300" s="740"/>
      <c r="CD300" s="740"/>
      <c r="CE300" s="740"/>
    </row>
    <row r="301" spans="1:83" ht="17.100000000000001" customHeight="1">
      <c r="A301" s="821"/>
      <c r="B301" s="821"/>
      <c r="C301" s="821"/>
      <c r="D301" s="821"/>
      <c r="E301" s="821"/>
      <c r="F301" s="821"/>
      <c r="G301" s="821"/>
      <c r="H301" s="821"/>
      <c r="I301" s="821"/>
      <c r="J301" s="821"/>
      <c r="K301" s="821"/>
      <c r="L301" s="821"/>
      <c r="M301" s="821"/>
      <c r="N301" s="821"/>
      <c r="O301" s="821"/>
      <c r="P301" s="821"/>
      <c r="Q301" s="821"/>
      <c r="R301" s="821"/>
      <c r="S301" s="821"/>
      <c r="T301" s="821"/>
      <c r="U301" s="821"/>
      <c r="V301" s="821"/>
      <c r="W301" s="821"/>
      <c r="X301" s="821"/>
      <c r="Y301" s="821"/>
      <c r="Z301" s="821"/>
      <c r="AA301" s="821"/>
      <c r="AB301" s="821"/>
      <c r="AC301" s="821"/>
      <c r="AD301" s="821"/>
      <c r="AE301" s="821"/>
      <c r="AF301" s="821"/>
      <c r="AG301" s="821"/>
      <c r="AH301" s="821"/>
      <c r="AI301" s="821"/>
      <c r="AJ301" s="821"/>
      <c r="AK301" s="821"/>
      <c r="AL301" s="821"/>
      <c r="AM301" s="821"/>
      <c r="AN301" s="821"/>
      <c r="AO301" s="821"/>
      <c r="AP301" s="821"/>
      <c r="AQ301" s="821"/>
      <c r="AR301" s="821"/>
      <c r="AS301" s="821"/>
      <c r="AT301" s="821"/>
      <c r="AU301" s="821"/>
      <c r="AV301" s="821"/>
      <c r="AW301" s="821"/>
      <c r="AX301" s="821"/>
      <c r="AY301" s="821"/>
      <c r="AZ301" s="821"/>
      <c r="BA301" s="821"/>
      <c r="BB301" s="821"/>
      <c r="BC301" s="821"/>
      <c r="BD301" s="821"/>
      <c r="BE301" s="821"/>
      <c r="BF301" s="821"/>
      <c r="BG301" s="821"/>
      <c r="BH301" s="821"/>
      <c r="BI301" s="821"/>
      <c r="BJ301" s="821"/>
      <c r="BK301" s="821"/>
      <c r="BL301" s="821"/>
      <c r="BM301" s="821"/>
      <c r="BN301" s="821"/>
      <c r="BO301" s="821"/>
      <c r="BP301" s="821"/>
      <c r="BQ301" s="821"/>
      <c r="BR301" s="821"/>
      <c r="BS301" s="821"/>
      <c r="BT301" s="821"/>
      <c r="BU301" s="821"/>
      <c r="BV301" s="821"/>
      <c r="BW301" s="821"/>
      <c r="BX301" s="821"/>
      <c r="BY301" s="821"/>
      <c r="BZ301" s="821"/>
      <c r="CA301" s="821"/>
      <c r="CB301" s="821"/>
      <c r="CC301" s="821"/>
      <c r="CD301" s="821"/>
      <c r="CE301" s="821"/>
    </row>
    <row r="302" spans="1:83" ht="17.100000000000001" customHeight="1">
      <c r="A302" s="822" t="s">
        <v>604</v>
      </c>
      <c r="B302" s="822"/>
      <c r="C302" s="822"/>
      <c r="D302" s="822"/>
      <c r="E302" s="822"/>
      <c r="F302" s="822"/>
      <c r="G302" s="822"/>
      <c r="H302" s="822"/>
      <c r="I302" s="822"/>
      <c r="J302" s="822"/>
      <c r="K302" s="822"/>
      <c r="L302" s="822"/>
      <c r="M302" s="822"/>
      <c r="N302" s="822"/>
      <c r="O302" s="822"/>
      <c r="P302" s="822"/>
      <c r="Q302" s="822"/>
      <c r="R302" s="822"/>
      <c r="S302" s="822"/>
      <c r="T302" s="822"/>
      <c r="U302" s="822"/>
      <c r="V302" s="822"/>
      <c r="W302" s="822"/>
      <c r="X302" s="822"/>
      <c r="Y302" s="822"/>
      <c r="Z302" s="822"/>
      <c r="AA302" s="822"/>
      <c r="AB302" s="822"/>
      <c r="AC302" s="822"/>
      <c r="AD302" s="822"/>
      <c r="AE302" s="822"/>
      <c r="AF302" s="822"/>
      <c r="AG302" s="822"/>
      <c r="AH302" s="822"/>
      <c r="AI302" s="822"/>
      <c r="AJ302" s="822"/>
      <c r="AK302" s="822"/>
      <c r="AL302" s="822"/>
      <c r="AM302" s="822"/>
      <c r="AN302" s="822"/>
      <c r="AO302" s="822"/>
      <c r="AP302" s="822"/>
      <c r="AQ302" s="822"/>
      <c r="AR302" s="822"/>
      <c r="AS302" s="822"/>
      <c r="AT302" s="822"/>
      <c r="AU302" s="822"/>
      <c r="AV302" s="822"/>
      <c r="AW302" s="822"/>
      <c r="AX302" s="822"/>
      <c r="AY302" s="822"/>
      <c r="AZ302" s="822"/>
      <c r="BA302" s="822"/>
      <c r="BB302" s="822"/>
      <c r="BC302" s="822"/>
      <c r="BD302" s="822"/>
      <c r="BE302" s="822"/>
      <c r="BF302" s="822"/>
      <c r="BG302" s="822"/>
      <c r="BH302" s="822"/>
      <c r="BI302" s="822"/>
      <c r="BJ302" s="822"/>
      <c r="BK302" s="822"/>
      <c r="BL302" s="822"/>
      <c r="BM302" s="822"/>
      <c r="BN302" s="822"/>
      <c r="BO302" s="822"/>
      <c r="BP302" s="822"/>
      <c r="BQ302" s="822"/>
      <c r="BR302" s="822"/>
      <c r="BS302" s="822"/>
      <c r="BT302" s="822"/>
      <c r="BU302" s="822"/>
      <c r="BV302" s="822"/>
      <c r="BW302" s="822"/>
      <c r="BX302" s="822"/>
      <c r="BY302" s="822"/>
      <c r="BZ302" s="822"/>
      <c r="CA302" s="822"/>
      <c r="CB302" s="822"/>
      <c r="CC302" s="822"/>
      <c r="CD302" s="822"/>
      <c r="CE302" s="822"/>
    </row>
    <row r="303" spans="1:83" ht="17.100000000000001" customHeight="1">
      <c r="A303" s="821"/>
      <c r="B303" s="821"/>
      <c r="C303" s="821"/>
      <c r="D303" s="821"/>
      <c r="E303" s="821"/>
      <c r="F303" s="821"/>
      <c r="G303" s="821"/>
      <c r="H303" s="821"/>
      <c r="I303" s="821"/>
      <c r="J303" s="821"/>
      <c r="K303" s="821"/>
      <c r="L303" s="821"/>
      <c r="M303" s="821"/>
      <c r="N303" s="821"/>
      <c r="O303" s="821"/>
      <c r="P303" s="821"/>
      <c r="Q303" s="821"/>
      <c r="R303" s="821"/>
      <c r="S303" s="821"/>
      <c r="T303" s="821"/>
      <c r="U303" s="821"/>
      <c r="V303" s="821"/>
      <c r="W303" s="821"/>
      <c r="X303" s="821"/>
      <c r="Y303" s="821"/>
      <c r="Z303" s="821"/>
      <c r="AA303" s="821"/>
      <c r="AB303" s="821"/>
      <c r="AC303" s="821"/>
      <c r="AD303" s="821"/>
      <c r="AE303" s="821"/>
      <c r="AF303" s="821"/>
      <c r="AG303" s="821"/>
      <c r="AH303" s="821"/>
      <c r="AI303" s="821"/>
      <c r="AJ303" s="821"/>
      <c r="AK303" s="821"/>
      <c r="AL303" s="821"/>
      <c r="AM303" s="821"/>
      <c r="AN303" s="821"/>
      <c r="AO303" s="821"/>
      <c r="AP303" s="821"/>
      <c r="AQ303" s="821"/>
      <c r="AR303" s="821"/>
      <c r="AS303" s="821"/>
      <c r="AT303" s="821"/>
      <c r="AU303" s="821"/>
      <c r="AV303" s="821"/>
      <c r="AW303" s="821"/>
      <c r="AX303" s="821"/>
      <c r="AY303" s="821"/>
      <c r="AZ303" s="821"/>
      <c r="BA303" s="821"/>
      <c r="BB303" s="821"/>
      <c r="BC303" s="821"/>
      <c r="BD303" s="821"/>
      <c r="BE303" s="821"/>
      <c r="BF303" s="821"/>
      <c r="BG303" s="821"/>
      <c r="BH303" s="821"/>
      <c r="BI303" s="821"/>
      <c r="BJ303" s="821"/>
      <c r="BK303" s="821"/>
      <c r="BL303" s="821"/>
      <c r="BM303" s="821"/>
      <c r="BN303" s="821"/>
      <c r="BO303" s="821"/>
      <c r="BP303" s="821"/>
      <c r="BQ303" s="821"/>
      <c r="BR303" s="821"/>
      <c r="BS303" s="821"/>
      <c r="BT303" s="821"/>
      <c r="BU303" s="821"/>
      <c r="BV303" s="821"/>
      <c r="BW303" s="821"/>
      <c r="BX303" s="821"/>
      <c r="BY303" s="821"/>
      <c r="BZ303" s="821"/>
      <c r="CA303" s="821"/>
      <c r="CB303" s="821"/>
      <c r="CC303" s="821"/>
      <c r="CD303" s="821"/>
      <c r="CE303" s="821"/>
    </row>
    <row r="304" spans="1:83" ht="17.100000000000001" customHeight="1">
      <c r="A304" s="825"/>
      <c r="B304" s="828"/>
      <c r="C304" s="824"/>
      <c r="D304" s="829"/>
      <c r="E304" s="832"/>
      <c r="F304" s="854"/>
      <c r="G304" s="849"/>
      <c r="H304" s="833"/>
      <c r="I304" s="830"/>
      <c r="J304" s="830"/>
      <c r="K304" s="823"/>
      <c r="L304" s="823"/>
      <c r="M304" s="823"/>
      <c r="N304" s="823"/>
      <c r="O304" s="823"/>
      <c r="P304" s="823"/>
      <c r="Q304" s="823"/>
      <c r="R304" s="823"/>
      <c r="S304" s="823"/>
      <c r="T304" s="823"/>
      <c r="U304" s="823"/>
      <c r="V304" s="823"/>
      <c r="W304" s="823"/>
      <c r="X304" s="823"/>
      <c r="Y304" s="823"/>
      <c r="Z304" s="823"/>
      <c r="AA304" s="823"/>
      <c r="AB304" s="823"/>
      <c r="AC304" s="823"/>
      <c r="AD304" s="823"/>
      <c r="AE304" s="823"/>
      <c r="AF304" s="823"/>
      <c r="AG304" s="823"/>
      <c r="AH304" s="823"/>
      <c r="AI304" s="823"/>
      <c r="AJ304" s="823"/>
      <c r="AK304" s="823"/>
      <c r="AL304" s="823"/>
      <c r="AM304" s="823"/>
      <c r="AN304" s="823"/>
      <c r="AO304" s="823"/>
      <c r="AP304" s="823"/>
      <c r="AQ304" s="823"/>
      <c r="AR304" s="823"/>
      <c r="AS304" s="823"/>
      <c r="AT304" s="823"/>
      <c r="AU304" s="823"/>
      <c r="AV304" s="823"/>
      <c r="AW304" s="823"/>
      <c r="AX304" s="823"/>
      <c r="AY304" s="823"/>
      <c r="AZ304" s="823"/>
      <c r="BA304" s="823"/>
      <c r="BB304" s="823"/>
      <c r="BC304" s="823"/>
      <c r="BD304" s="823"/>
      <c r="BE304" s="823"/>
      <c r="BF304" s="823"/>
      <c r="BG304" s="823"/>
      <c r="BH304" s="823"/>
      <c r="BI304" s="823"/>
      <c r="BJ304" s="823"/>
      <c r="BK304" s="823"/>
      <c r="BL304" s="823"/>
      <c r="BM304" s="823"/>
      <c r="BN304" s="823"/>
      <c r="BO304" s="823"/>
      <c r="BP304" s="823"/>
      <c r="BQ304" s="823"/>
      <c r="BR304" s="823"/>
      <c r="BS304" s="823"/>
      <c r="BT304" s="823"/>
      <c r="BU304" s="823"/>
      <c r="BV304" s="823"/>
      <c r="BW304" s="823"/>
      <c r="BX304" s="823"/>
      <c r="BY304" s="823"/>
      <c r="BZ304" s="823"/>
      <c r="CA304" s="823"/>
      <c r="CB304" s="823"/>
      <c r="CC304" s="823"/>
      <c r="CD304" s="823"/>
      <c r="CE304" s="823"/>
    </row>
    <row r="305" spans="1:83" ht="17.100000000000001" customHeight="1">
      <c r="A305" s="821"/>
      <c r="B305" s="821"/>
      <c r="C305" s="821"/>
      <c r="D305" s="821"/>
      <c r="E305" s="821"/>
      <c r="F305" s="821"/>
      <c r="G305" s="821"/>
      <c r="H305" s="821"/>
      <c r="I305" s="821"/>
      <c r="J305" s="821"/>
      <c r="K305" s="821"/>
      <c r="L305" s="821"/>
      <c r="M305" s="821"/>
      <c r="N305" s="821"/>
      <c r="O305" s="821"/>
      <c r="P305" s="821"/>
      <c r="Q305" s="821"/>
      <c r="R305" s="821"/>
      <c r="S305" s="821"/>
      <c r="T305" s="821"/>
      <c r="U305" s="821"/>
      <c r="V305" s="821"/>
      <c r="W305" s="821"/>
      <c r="X305" s="821"/>
      <c r="Y305" s="821"/>
      <c r="Z305" s="821"/>
      <c r="AA305" s="821"/>
      <c r="AB305" s="821"/>
      <c r="AC305" s="821"/>
      <c r="AD305" s="821"/>
      <c r="AE305" s="821"/>
      <c r="AF305" s="821"/>
      <c r="AG305" s="821"/>
      <c r="AH305" s="821"/>
      <c r="AI305" s="821"/>
      <c r="AJ305" s="821"/>
      <c r="AK305" s="821"/>
      <c r="AL305" s="821"/>
      <c r="AM305" s="821"/>
      <c r="AN305" s="821"/>
      <c r="AO305" s="821"/>
      <c r="AP305" s="821"/>
      <c r="AQ305" s="821"/>
      <c r="AR305" s="821"/>
      <c r="AS305" s="821"/>
      <c r="AT305" s="821"/>
      <c r="AU305" s="821"/>
      <c r="AV305" s="821"/>
      <c r="AW305" s="821"/>
      <c r="AX305" s="821"/>
      <c r="AY305" s="821"/>
      <c r="AZ305" s="821"/>
      <c r="BA305" s="821"/>
      <c r="BB305" s="821"/>
      <c r="BC305" s="821"/>
      <c r="BD305" s="821"/>
      <c r="BE305" s="821"/>
      <c r="BF305" s="821"/>
      <c r="BG305" s="821"/>
      <c r="BH305" s="821"/>
      <c r="BI305" s="821"/>
      <c r="BJ305" s="821"/>
      <c r="BK305" s="821"/>
      <c r="BL305" s="821"/>
      <c r="BM305" s="821"/>
      <c r="BN305" s="821"/>
      <c r="BO305" s="821"/>
      <c r="BP305" s="821"/>
      <c r="BQ305" s="821"/>
      <c r="BR305" s="821"/>
      <c r="BS305" s="821"/>
      <c r="BT305" s="821"/>
      <c r="BU305" s="821"/>
      <c r="BV305" s="821"/>
      <c r="BW305" s="821"/>
      <c r="BX305" s="821"/>
      <c r="BY305" s="821"/>
      <c r="BZ305" s="821"/>
      <c r="CA305" s="821"/>
      <c r="CB305" s="821"/>
      <c r="CC305" s="821"/>
      <c r="CD305" s="821"/>
      <c r="CE305" s="821"/>
    </row>
    <row r="306" spans="1:83" ht="17.100000000000001" customHeight="1">
      <c r="A306" s="821"/>
      <c r="B306" s="821"/>
      <c r="C306" s="821"/>
      <c r="D306" s="821"/>
      <c r="E306" s="821"/>
      <c r="F306" s="821"/>
      <c r="G306" s="821"/>
      <c r="H306" s="821"/>
      <c r="I306" s="821"/>
      <c r="J306" s="821"/>
      <c r="K306" s="821"/>
      <c r="L306" s="821"/>
      <c r="M306" s="821"/>
      <c r="N306" s="821"/>
      <c r="O306" s="821"/>
      <c r="P306" s="821"/>
      <c r="Q306" s="821"/>
      <c r="R306" s="821"/>
      <c r="S306" s="821"/>
      <c r="T306" s="821"/>
      <c r="U306" s="821"/>
      <c r="V306" s="821"/>
      <c r="W306" s="821"/>
      <c r="X306" s="821"/>
      <c r="Y306" s="821"/>
      <c r="Z306" s="821"/>
      <c r="AA306" s="821"/>
      <c r="AB306" s="821"/>
      <c r="AC306" s="821"/>
      <c r="AD306" s="821"/>
      <c r="AE306" s="821"/>
      <c r="AF306" s="821"/>
      <c r="AG306" s="821"/>
      <c r="AH306" s="821"/>
      <c r="AI306" s="821"/>
      <c r="AJ306" s="821"/>
      <c r="AK306" s="821"/>
      <c r="AL306" s="821"/>
      <c r="AM306" s="821"/>
      <c r="AN306" s="821"/>
      <c r="AO306" s="821"/>
      <c r="AP306" s="821"/>
      <c r="AQ306" s="821"/>
      <c r="AR306" s="821"/>
      <c r="AS306" s="821"/>
      <c r="AT306" s="821"/>
      <c r="AU306" s="821"/>
      <c r="AV306" s="821"/>
      <c r="AW306" s="821"/>
      <c r="AX306" s="821"/>
      <c r="AY306" s="821"/>
      <c r="AZ306" s="821"/>
      <c r="BA306" s="821"/>
      <c r="BB306" s="821"/>
      <c r="BC306" s="821"/>
      <c r="BD306" s="821"/>
      <c r="BE306" s="821"/>
      <c r="BF306" s="821"/>
      <c r="BG306" s="821"/>
      <c r="BH306" s="821"/>
      <c r="BI306" s="821"/>
      <c r="BJ306" s="821"/>
      <c r="BK306" s="821"/>
      <c r="BL306" s="821"/>
      <c r="BM306" s="821"/>
      <c r="BN306" s="821"/>
      <c r="BO306" s="821"/>
      <c r="BP306" s="821"/>
      <c r="BQ306" s="821"/>
      <c r="BR306" s="821"/>
      <c r="BS306" s="821"/>
      <c r="BT306" s="821"/>
      <c r="BU306" s="821"/>
      <c r="BV306" s="821"/>
      <c r="BW306" s="821"/>
      <c r="BX306" s="821"/>
      <c r="BY306" s="821"/>
      <c r="BZ306" s="821"/>
      <c r="CA306" s="821"/>
      <c r="CB306" s="821"/>
      <c r="CC306" s="821"/>
      <c r="CD306" s="821"/>
      <c r="CE306" s="821"/>
    </row>
    <row r="307" spans="1:83" ht="17.100000000000001" customHeight="1">
      <c r="A307" s="822" t="s">
        <v>605</v>
      </c>
      <c r="B307" s="822"/>
      <c r="C307" s="822"/>
      <c r="D307" s="822"/>
      <c r="E307" s="822"/>
      <c r="F307" s="822"/>
      <c r="G307" s="822"/>
      <c r="H307" s="822"/>
      <c r="I307" s="822"/>
      <c r="J307" s="822"/>
      <c r="K307" s="822"/>
      <c r="L307" s="822"/>
      <c r="M307" s="822"/>
      <c r="N307" s="822"/>
      <c r="O307" s="822"/>
      <c r="P307" s="822"/>
      <c r="Q307" s="822"/>
      <c r="R307" s="822"/>
      <c r="S307" s="822"/>
      <c r="T307" s="822"/>
      <c r="U307" s="822"/>
      <c r="V307" s="822"/>
      <c r="W307" s="822"/>
      <c r="X307" s="822"/>
      <c r="Y307" s="822"/>
      <c r="Z307" s="822"/>
      <c r="AA307" s="822"/>
      <c r="AB307" s="822"/>
      <c r="AC307" s="822"/>
      <c r="AD307" s="822"/>
      <c r="AE307" s="822"/>
      <c r="AF307" s="822"/>
      <c r="AG307" s="822"/>
      <c r="AH307" s="822"/>
      <c r="AI307" s="822"/>
      <c r="AJ307" s="822"/>
      <c r="AK307" s="822"/>
      <c r="AL307" s="822"/>
      <c r="AM307" s="822"/>
      <c r="AN307" s="822"/>
      <c r="AO307" s="822"/>
      <c r="AP307" s="822"/>
      <c r="AQ307" s="822"/>
      <c r="AR307" s="822"/>
      <c r="AS307" s="822"/>
      <c r="AT307" s="822"/>
      <c r="AU307" s="822"/>
      <c r="AV307" s="822"/>
      <c r="AW307" s="822"/>
      <c r="AX307" s="822"/>
      <c r="AY307" s="822"/>
      <c r="AZ307" s="822"/>
      <c r="BA307" s="822"/>
      <c r="BB307" s="822"/>
      <c r="BC307" s="822"/>
      <c r="BD307" s="822"/>
      <c r="BE307" s="822"/>
      <c r="BF307" s="822"/>
      <c r="BG307" s="822"/>
      <c r="BH307" s="822"/>
      <c r="BI307" s="822"/>
      <c r="BJ307" s="822"/>
      <c r="BK307" s="822"/>
      <c r="BL307" s="822"/>
      <c r="BM307" s="822"/>
      <c r="BN307" s="822"/>
      <c r="BO307" s="822"/>
      <c r="BP307" s="822"/>
      <c r="BQ307" s="822"/>
      <c r="BR307" s="822"/>
      <c r="BS307" s="822"/>
      <c r="BT307" s="822"/>
      <c r="BU307" s="822"/>
      <c r="BV307" s="822"/>
      <c r="BW307" s="822"/>
      <c r="BX307" s="822"/>
      <c r="BY307" s="822"/>
      <c r="BZ307" s="822"/>
      <c r="CA307" s="822"/>
      <c r="CB307" s="822"/>
      <c r="CC307" s="822"/>
      <c r="CD307" s="822"/>
      <c r="CE307" s="822"/>
    </row>
    <row r="308" spans="1:83" ht="17.100000000000001" customHeight="1">
      <c r="A308" s="821"/>
      <c r="B308" s="821"/>
      <c r="C308" s="821"/>
      <c r="D308" s="821"/>
      <c r="E308" s="821"/>
      <c r="F308" s="821"/>
      <c r="G308" s="821"/>
      <c r="H308" s="821"/>
      <c r="I308" s="821"/>
      <c r="J308" s="821"/>
      <c r="K308" s="821"/>
      <c r="L308" s="821"/>
      <c r="M308" s="821"/>
      <c r="N308" s="821"/>
      <c r="O308" s="821"/>
      <c r="P308" s="821"/>
      <c r="Q308" s="821"/>
      <c r="R308" s="821"/>
      <c r="S308" s="821"/>
      <c r="T308" s="821"/>
      <c r="U308" s="821"/>
      <c r="V308" s="821"/>
      <c r="W308" s="821"/>
      <c r="X308" s="821"/>
      <c r="Y308" s="821"/>
      <c r="Z308" s="821"/>
      <c r="AA308" s="821"/>
      <c r="AB308" s="821"/>
      <c r="AC308" s="821"/>
      <c r="AD308" s="821"/>
      <c r="AE308" s="821"/>
      <c r="AF308" s="821"/>
      <c r="AG308" s="821"/>
      <c r="AH308" s="821"/>
      <c r="AI308" s="821"/>
      <c r="AJ308" s="821"/>
      <c r="AK308" s="821"/>
      <c r="AL308" s="821"/>
      <c r="AM308" s="821"/>
      <c r="AN308" s="821"/>
      <c r="AO308" s="821"/>
      <c r="AP308" s="821"/>
      <c r="AQ308" s="821"/>
      <c r="AR308" s="821"/>
      <c r="AS308" s="821"/>
      <c r="AT308" s="821"/>
      <c r="AU308" s="821"/>
      <c r="AV308" s="821"/>
      <c r="AW308" s="821"/>
      <c r="AX308" s="821"/>
      <c r="AY308" s="821"/>
      <c r="AZ308" s="821"/>
      <c r="BA308" s="821"/>
      <c r="BB308" s="821"/>
      <c r="BC308" s="821"/>
      <c r="BD308" s="821"/>
      <c r="BE308" s="821"/>
      <c r="BF308" s="821"/>
      <c r="BG308" s="821"/>
      <c r="BH308" s="821"/>
      <c r="BI308" s="821"/>
      <c r="BJ308" s="821"/>
      <c r="BK308" s="821"/>
      <c r="BL308" s="821"/>
      <c r="BM308" s="821"/>
      <c r="BN308" s="821"/>
      <c r="BO308" s="821"/>
      <c r="BP308" s="821"/>
      <c r="BQ308" s="821"/>
      <c r="BR308" s="821"/>
      <c r="BS308" s="821"/>
      <c r="BT308" s="821"/>
      <c r="BU308" s="821"/>
      <c r="BV308" s="821"/>
      <c r="BW308" s="821"/>
      <c r="BX308" s="821"/>
      <c r="BY308" s="821"/>
      <c r="BZ308" s="821"/>
      <c r="CA308" s="821"/>
      <c r="CB308" s="821"/>
      <c r="CC308" s="821"/>
      <c r="CD308" s="821"/>
      <c r="CE308" s="821"/>
    </row>
    <row r="309" spans="1:83" ht="17.100000000000001" customHeight="1">
      <c r="A309" s="831"/>
      <c r="B309" s="828"/>
      <c r="C309" s="824"/>
      <c r="D309" s="1000"/>
      <c r="E309" s="996"/>
      <c r="F309" s="997"/>
      <c r="G309" s="834"/>
      <c r="H309" s="863"/>
      <c r="I309" s="855"/>
      <c r="J309" s="854"/>
      <c r="K309" s="834" t="s">
        <v>434</v>
      </c>
      <c r="L309" s="1016" t="s">
        <v>598</v>
      </c>
      <c r="M309" s="839"/>
      <c r="N309" s="830"/>
      <c r="O309" s="830"/>
      <c r="P309" s="823"/>
      <c r="Q309" s="823"/>
      <c r="R309" s="823"/>
      <c r="S309" s="823"/>
      <c r="T309" s="823"/>
      <c r="U309" s="823"/>
      <c r="V309" s="823"/>
      <c r="W309" s="823"/>
      <c r="X309" s="823"/>
      <c r="Y309" s="823"/>
      <c r="Z309" s="823"/>
      <c r="AA309" s="823"/>
      <c r="AB309" s="823"/>
      <c r="AC309" s="823"/>
      <c r="AD309" s="823"/>
      <c r="AE309" s="823"/>
      <c r="AF309" s="823"/>
      <c r="AG309" s="823"/>
      <c r="AH309" s="823"/>
      <c r="AI309" s="823"/>
      <c r="AJ309" s="823"/>
      <c r="AK309" s="823"/>
      <c r="AL309" s="823"/>
      <c r="AM309" s="823"/>
      <c r="AN309" s="823"/>
      <c r="AO309" s="823"/>
      <c r="AP309" s="823"/>
      <c r="AQ309" s="823"/>
      <c r="AR309" s="823"/>
      <c r="AS309" s="823"/>
      <c r="AT309" s="823"/>
      <c r="AU309" s="823"/>
      <c r="AV309" s="823"/>
      <c r="AW309" s="823"/>
      <c r="AX309" s="823"/>
      <c r="AY309" s="823"/>
      <c r="AZ309" s="823"/>
      <c r="BA309" s="823"/>
      <c r="BB309" s="823"/>
      <c r="BC309" s="823"/>
      <c r="BD309" s="823"/>
      <c r="BE309" s="823"/>
      <c r="BF309" s="823"/>
      <c r="BG309" s="823"/>
      <c r="BH309" s="823"/>
      <c r="BI309" s="823"/>
      <c r="BJ309" s="823"/>
      <c r="BK309" s="823"/>
      <c r="BL309" s="823"/>
      <c r="BM309" s="823"/>
      <c r="BN309" s="823"/>
      <c r="BO309" s="823"/>
      <c r="BP309" s="823"/>
      <c r="BQ309" s="823"/>
      <c r="BR309" s="823"/>
      <c r="BS309" s="823"/>
      <c r="BT309" s="823"/>
      <c r="BU309" s="823"/>
      <c r="BV309" s="823"/>
      <c r="BW309" s="823"/>
      <c r="BX309" s="823"/>
      <c r="BY309" s="823"/>
      <c r="BZ309" s="823"/>
      <c r="CA309" s="823"/>
      <c r="CB309" s="823"/>
      <c r="CC309" s="823"/>
      <c r="CD309" s="823"/>
      <c r="CE309" s="823"/>
    </row>
    <row r="310" spans="1:83" ht="17.100000000000001" customHeight="1">
      <c r="A310" s="831"/>
      <c r="B310" s="828"/>
      <c r="C310" s="824"/>
      <c r="D310" s="1000"/>
      <c r="E310" s="996"/>
      <c r="F310" s="997"/>
      <c r="G310" s="826"/>
      <c r="H310" s="838" t="s">
        <v>258</v>
      </c>
      <c r="I310" s="836"/>
      <c r="J310" s="836"/>
      <c r="K310" s="835"/>
      <c r="L310" s="1016"/>
      <c r="M310" s="839"/>
      <c r="N310" s="830"/>
      <c r="O310" s="830"/>
      <c r="P310" s="823"/>
      <c r="Q310" s="823"/>
      <c r="R310" s="823"/>
      <c r="S310" s="823"/>
      <c r="T310" s="823"/>
      <c r="U310" s="823"/>
      <c r="V310" s="823"/>
      <c r="W310" s="823"/>
      <c r="X310" s="823"/>
      <c r="Y310" s="823"/>
      <c r="Z310" s="823"/>
      <c r="AA310" s="823"/>
      <c r="AB310" s="823"/>
      <c r="AC310" s="823"/>
      <c r="AD310" s="823"/>
      <c r="AE310" s="823"/>
      <c r="AF310" s="823"/>
      <c r="AG310" s="823"/>
      <c r="AH310" s="823"/>
      <c r="AI310" s="823"/>
      <c r="AJ310" s="823"/>
      <c r="AK310" s="823"/>
      <c r="AL310" s="823"/>
      <c r="AM310" s="823"/>
      <c r="AN310" s="823"/>
      <c r="AO310" s="823"/>
      <c r="AP310" s="823"/>
      <c r="AQ310" s="823"/>
      <c r="AR310" s="823"/>
      <c r="AS310" s="823"/>
      <c r="AT310" s="823"/>
      <c r="AU310" s="823"/>
      <c r="AV310" s="823"/>
      <c r="AW310" s="823"/>
      <c r="AX310" s="823"/>
      <c r="AY310" s="823"/>
      <c r="AZ310" s="823"/>
      <c r="BA310" s="823"/>
      <c r="BB310" s="823"/>
      <c r="BC310" s="823"/>
      <c r="BD310" s="823"/>
      <c r="BE310" s="823"/>
      <c r="BF310" s="823"/>
      <c r="BG310" s="823"/>
      <c r="BH310" s="823"/>
      <c r="BI310" s="823"/>
      <c r="BJ310" s="823"/>
      <c r="BK310" s="823"/>
      <c r="BL310" s="823"/>
      <c r="BM310" s="823"/>
      <c r="BN310" s="823"/>
      <c r="BO310" s="823"/>
      <c r="BP310" s="823"/>
      <c r="BQ310" s="823"/>
      <c r="BR310" s="823"/>
      <c r="BS310" s="823"/>
      <c r="BT310" s="823"/>
      <c r="BU310" s="823"/>
      <c r="BV310" s="823"/>
      <c r="BW310" s="823"/>
      <c r="BX310" s="823"/>
      <c r="BY310" s="823"/>
      <c r="BZ310" s="823"/>
      <c r="CA310" s="823"/>
      <c r="CB310" s="823"/>
      <c r="CC310" s="823"/>
      <c r="CD310" s="823"/>
      <c r="CE310" s="823"/>
    </row>
    <row r="311" spans="1:83" ht="17.100000000000001" customHeight="1">
      <c r="A311" s="821"/>
      <c r="B311" s="821"/>
      <c r="C311" s="821"/>
      <c r="D311" s="821"/>
      <c r="E311" s="821"/>
      <c r="F311" s="821"/>
      <c r="G311" s="821"/>
      <c r="H311" s="821"/>
      <c r="I311" s="821"/>
      <c r="J311" s="821"/>
      <c r="K311" s="821"/>
      <c r="L311" s="821"/>
      <c r="M311" s="821"/>
      <c r="N311" s="821"/>
      <c r="O311" s="821"/>
      <c r="P311" s="821"/>
      <c r="Q311" s="821"/>
      <c r="R311" s="821"/>
      <c r="S311" s="821"/>
      <c r="T311" s="821"/>
      <c r="U311" s="821"/>
      <c r="V311" s="821"/>
      <c r="W311" s="821"/>
      <c r="X311" s="821"/>
      <c r="Y311" s="821"/>
      <c r="Z311" s="821"/>
      <c r="AA311" s="821"/>
      <c r="AB311" s="821"/>
      <c r="AC311" s="821"/>
      <c r="AD311" s="821"/>
      <c r="AE311" s="821"/>
      <c r="AF311" s="821"/>
      <c r="AG311" s="821"/>
      <c r="AH311" s="821"/>
      <c r="AI311" s="821"/>
      <c r="AJ311" s="821"/>
      <c r="AK311" s="821"/>
      <c r="AL311" s="821"/>
      <c r="AM311" s="821"/>
      <c r="AN311" s="821"/>
      <c r="AO311" s="821"/>
      <c r="AP311" s="821"/>
      <c r="AQ311" s="821"/>
      <c r="AR311" s="821"/>
      <c r="AS311" s="821"/>
      <c r="AT311" s="821"/>
      <c r="AU311" s="821"/>
      <c r="AV311" s="821"/>
      <c r="AW311" s="821"/>
      <c r="AX311" s="821"/>
      <c r="AY311" s="821"/>
      <c r="AZ311" s="821"/>
      <c r="BA311" s="821"/>
      <c r="BB311" s="821"/>
      <c r="BC311" s="821"/>
      <c r="BD311" s="821"/>
      <c r="BE311" s="821"/>
      <c r="BF311" s="821"/>
      <c r="BG311" s="821"/>
      <c r="BH311" s="821"/>
      <c r="BI311" s="821"/>
      <c r="BJ311" s="821"/>
      <c r="BK311" s="821"/>
      <c r="BL311" s="821"/>
      <c r="BM311" s="821"/>
      <c r="BN311" s="821"/>
      <c r="BO311" s="821"/>
      <c r="BP311" s="821"/>
      <c r="BQ311" s="821"/>
      <c r="BR311" s="821"/>
      <c r="BS311" s="821"/>
      <c r="BT311" s="821"/>
      <c r="BU311" s="821"/>
      <c r="BV311" s="821"/>
      <c r="BW311" s="821"/>
      <c r="BX311" s="821"/>
      <c r="BY311" s="821"/>
      <c r="BZ311" s="821"/>
      <c r="CA311" s="821"/>
      <c r="CB311" s="821"/>
      <c r="CC311" s="821"/>
      <c r="CD311" s="821"/>
      <c r="CE311" s="821"/>
    </row>
    <row r="312" spans="1:83" ht="17.100000000000001" customHeight="1">
      <c r="A312" s="821"/>
      <c r="B312" s="821"/>
      <c r="C312" s="821"/>
      <c r="D312" s="821"/>
      <c r="E312" s="821"/>
      <c r="F312" s="821"/>
      <c r="G312" s="821"/>
      <c r="H312" s="821"/>
      <c r="I312" s="821"/>
      <c r="J312" s="821"/>
      <c r="K312" s="821"/>
      <c r="L312" s="821"/>
      <c r="M312" s="821"/>
      <c r="N312" s="821"/>
      <c r="O312" s="821"/>
      <c r="P312" s="821"/>
      <c r="Q312" s="821"/>
      <c r="R312" s="821"/>
      <c r="S312" s="821"/>
      <c r="T312" s="821"/>
      <c r="U312" s="821"/>
      <c r="V312" s="821"/>
      <c r="W312" s="821"/>
      <c r="X312" s="821"/>
      <c r="Y312" s="821"/>
      <c r="Z312" s="821"/>
      <c r="AA312" s="821"/>
      <c r="AB312" s="821"/>
      <c r="AC312" s="821"/>
      <c r="AD312" s="821"/>
      <c r="AE312" s="821"/>
      <c r="AF312" s="821"/>
      <c r="AG312" s="821"/>
      <c r="AH312" s="821"/>
      <c r="AI312" s="821"/>
      <c r="AJ312" s="821"/>
      <c r="AK312" s="821"/>
      <c r="AL312" s="821"/>
      <c r="AM312" s="821"/>
      <c r="AN312" s="821"/>
      <c r="AO312" s="821"/>
      <c r="AP312" s="821"/>
      <c r="AQ312" s="821"/>
      <c r="AR312" s="821"/>
      <c r="AS312" s="821"/>
      <c r="AT312" s="821"/>
      <c r="AU312" s="821"/>
      <c r="AV312" s="821"/>
      <c r="AW312" s="821"/>
      <c r="AX312" s="821"/>
      <c r="AY312" s="821"/>
      <c r="AZ312" s="821"/>
      <c r="BA312" s="821"/>
      <c r="BB312" s="821"/>
      <c r="BC312" s="821"/>
      <c r="BD312" s="821"/>
      <c r="BE312" s="821"/>
      <c r="BF312" s="821"/>
      <c r="BG312" s="821"/>
      <c r="BH312" s="821"/>
      <c r="BI312" s="821"/>
      <c r="BJ312" s="821"/>
      <c r="BK312" s="821"/>
      <c r="BL312" s="821"/>
      <c r="BM312" s="821"/>
      <c r="BN312" s="821"/>
      <c r="BO312" s="821"/>
      <c r="BP312" s="821"/>
      <c r="BQ312" s="821"/>
      <c r="BR312" s="821"/>
      <c r="BS312" s="821"/>
      <c r="BT312" s="821"/>
      <c r="BU312" s="821"/>
      <c r="BV312" s="821"/>
      <c r="BW312" s="821"/>
      <c r="BX312" s="821"/>
      <c r="BY312" s="821"/>
      <c r="BZ312" s="821"/>
      <c r="CA312" s="821"/>
      <c r="CB312" s="821"/>
      <c r="CC312" s="821"/>
      <c r="CD312" s="821"/>
      <c r="CE312" s="821"/>
    </row>
    <row r="313" spans="1:83" ht="17.100000000000001" customHeight="1">
      <c r="A313" s="822" t="s">
        <v>606</v>
      </c>
      <c r="B313" s="822"/>
      <c r="C313" s="822"/>
      <c r="D313" s="822"/>
      <c r="E313" s="822"/>
      <c r="F313" s="822"/>
      <c r="G313" s="822"/>
      <c r="H313" s="822"/>
      <c r="I313" s="822"/>
      <c r="J313" s="822"/>
      <c r="K313" s="822"/>
      <c r="L313" s="822"/>
      <c r="M313" s="822"/>
      <c r="N313" s="822"/>
      <c r="O313" s="822"/>
      <c r="P313" s="740"/>
      <c r="Q313" s="740"/>
      <c r="R313" s="740"/>
      <c r="S313" s="740"/>
      <c r="T313" s="740"/>
      <c r="U313" s="740"/>
      <c r="V313" s="740"/>
      <c r="W313" s="740"/>
      <c r="X313" s="740"/>
      <c r="Y313" s="740"/>
      <c r="Z313" s="740"/>
      <c r="AA313" s="740"/>
      <c r="AB313" s="740"/>
      <c r="AC313" s="740"/>
      <c r="AD313" s="740"/>
      <c r="AE313" s="740"/>
      <c r="AF313" s="740"/>
      <c r="AG313" s="740"/>
      <c r="AH313" s="740"/>
      <c r="AI313" s="740"/>
      <c r="AJ313" s="740"/>
      <c r="AK313" s="740"/>
      <c r="AL313" s="740"/>
      <c r="AM313" s="740"/>
      <c r="AN313" s="740"/>
      <c r="AO313" s="740"/>
      <c r="AP313" s="740"/>
      <c r="AQ313" s="740"/>
      <c r="AR313" s="740"/>
      <c r="AS313" s="740"/>
      <c r="AT313" s="740"/>
      <c r="AU313" s="740"/>
      <c r="AV313" s="740"/>
      <c r="AW313" s="740"/>
      <c r="AX313" s="740"/>
      <c r="AY313" s="740"/>
      <c r="AZ313" s="740"/>
      <c r="BA313" s="740"/>
      <c r="BB313" s="740"/>
      <c r="BC313" s="740"/>
      <c r="BD313" s="740"/>
      <c r="BE313" s="740"/>
      <c r="BF313" s="740"/>
      <c r="BG313" s="740"/>
      <c r="BH313" s="740"/>
      <c r="BI313" s="740"/>
      <c r="BJ313" s="740"/>
      <c r="BK313" s="740"/>
      <c r="BL313" s="740"/>
      <c r="BM313" s="740"/>
      <c r="BN313" s="740"/>
      <c r="BO313" s="740"/>
      <c r="BP313" s="740"/>
      <c r="BQ313" s="740"/>
      <c r="BR313" s="740"/>
      <c r="BS313" s="740"/>
      <c r="BT313" s="740"/>
      <c r="BU313" s="740"/>
      <c r="BV313" s="740"/>
      <c r="BW313" s="740"/>
      <c r="BX313" s="740"/>
      <c r="BY313" s="740"/>
      <c r="BZ313" s="740"/>
      <c r="CA313" s="740"/>
      <c r="CB313" s="740"/>
      <c r="CC313" s="740"/>
      <c r="CD313" s="740"/>
      <c r="CE313" s="740"/>
    </row>
    <row r="314" spans="1:83" ht="17.100000000000001" customHeight="1">
      <c r="A314" s="821"/>
      <c r="B314" s="821"/>
      <c r="C314" s="821"/>
      <c r="D314" s="821"/>
      <c r="E314" s="821"/>
      <c r="F314" s="821"/>
      <c r="G314" s="821"/>
      <c r="H314" s="821"/>
      <c r="I314" s="821"/>
      <c r="J314" s="821"/>
      <c r="K314" s="821"/>
      <c r="L314" s="821"/>
      <c r="M314" s="821"/>
      <c r="N314" s="821"/>
      <c r="O314" s="821"/>
      <c r="P314" s="740"/>
      <c r="Q314" s="740"/>
      <c r="R314" s="740"/>
      <c r="S314" s="740"/>
      <c r="T314" s="740"/>
      <c r="U314" s="740"/>
      <c r="V314" s="740"/>
      <c r="W314" s="740"/>
      <c r="X314" s="740"/>
      <c r="Y314" s="740"/>
      <c r="Z314" s="740"/>
      <c r="AA314" s="740"/>
      <c r="AB314" s="740"/>
      <c r="AC314" s="740"/>
      <c r="AD314" s="740"/>
      <c r="AE314" s="740"/>
      <c r="AF314" s="740"/>
      <c r="AG314" s="740"/>
      <c r="AH314" s="740"/>
      <c r="AI314" s="740"/>
      <c r="AJ314" s="740"/>
      <c r="AK314" s="740"/>
      <c r="AL314" s="740"/>
      <c r="AM314" s="740"/>
      <c r="AN314" s="740"/>
      <c r="AO314" s="740"/>
      <c r="AP314" s="740"/>
      <c r="AQ314" s="740"/>
      <c r="AR314" s="740"/>
      <c r="AS314" s="740"/>
      <c r="AT314" s="740"/>
      <c r="AU314" s="740"/>
      <c r="AV314" s="740"/>
      <c r="AW314" s="740"/>
      <c r="AX314" s="740"/>
      <c r="AY314" s="740"/>
      <c r="AZ314" s="740"/>
      <c r="BA314" s="740"/>
      <c r="BB314" s="740"/>
      <c r="BC314" s="740"/>
      <c r="BD314" s="740"/>
      <c r="BE314" s="740"/>
      <c r="BF314" s="740"/>
      <c r="BG314" s="740"/>
      <c r="BH314" s="740"/>
      <c r="BI314" s="740"/>
      <c r="BJ314" s="740"/>
      <c r="BK314" s="740"/>
      <c r="BL314" s="740"/>
      <c r="BM314" s="740"/>
      <c r="BN314" s="740"/>
      <c r="BO314" s="740"/>
      <c r="BP314" s="740"/>
      <c r="BQ314" s="740"/>
      <c r="BR314" s="740"/>
      <c r="BS314" s="740"/>
      <c r="BT314" s="740"/>
      <c r="BU314" s="740"/>
      <c r="BV314" s="740"/>
      <c r="BW314" s="740"/>
      <c r="BX314" s="740"/>
      <c r="BY314" s="740"/>
      <c r="BZ314" s="740"/>
      <c r="CA314" s="740"/>
      <c r="CB314" s="740"/>
      <c r="CC314" s="740"/>
      <c r="CD314" s="740"/>
      <c r="CE314" s="740"/>
    </row>
    <row r="315" spans="1:83" ht="17.100000000000001" customHeight="1">
      <c r="A315" s="831"/>
      <c r="B315" s="828"/>
      <c r="C315" s="824"/>
      <c r="D315" s="1000"/>
      <c r="E315" s="996"/>
      <c r="F315" s="997"/>
      <c r="G315" s="834"/>
      <c r="H315" s="863"/>
      <c r="I315" s="855"/>
      <c r="J315" s="878"/>
      <c r="K315" s="834" t="s">
        <v>434</v>
      </c>
      <c r="L315" s="1016" t="s">
        <v>598</v>
      </c>
      <c r="M315" s="839"/>
      <c r="N315" s="830"/>
      <c r="O315" s="830"/>
      <c r="P315" s="740"/>
      <c r="Q315" s="740"/>
      <c r="R315" s="740"/>
      <c r="S315" s="740"/>
      <c r="T315" s="740"/>
      <c r="U315" s="740"/>
      <c r="V315" s="740"/>
      <c r="W315" s="740"/>
      <c r="X315" s="740"/>
      <c r="Y315" s="740"/>
      <c r="Z315" s="740"/>
      <c r="AA315" s="740"/>
      <c r="AB315" s="740"/>
      <c r="AC315" s="740"/>
      <c r="AD315" s="740"/>
      <c r="AE315" s="740"/>
      <c r="AF315" s="740"/>
      <c r="AG315" s="740"/>
      <c r="AH315" s="740"/>
      <c r="AI315" s="740"/>
      <c r="AJ315" s="740"/>
      <c r="AK315" s="740"/>
      <c r="AL315" s="740"/>
      <c r="AM315" s="740"/>
      <c r="AN315" s="740"/>
      <c r="AO315" s="740"/>
      <c r="AP315" s="740"/>
      <c r="AQ315" s="740"/>
      <c r="AR315" s="740"/>
      <c r="AS315" s="740"/>
      <c r="AT315" s="740"/>
      <c r="AU315" s="740"/>
      <c r="AV315" s="740"/>
      <c r="AW315" s="740"/>
      <c r="AX315" s="740"/>
      <c r="AY315" s="740"/>
      <c r="AZ315" s="740"/>
      <c r="BA315" s="740"/>
      <c r="BB315" s="740"/>
      <c r="BC315" s="740"/>
      <c r="BD315" s="740"/>
      <c r="BE315" s="740"/>
      <c r="BF315" s="740"/>
      <c r="BG315" s="740"/>
      <c r="BH315" s="740"/>
      <c r="BI315" s="740"/>
      <c r="BJ315" s="740"/>
      <c r="BK315" s="740"/>
      <c r="BL315" s="740"/>
      <c r="BM315" s="740"/>
      <c r="BN315" s="740"/>
      <c r="BO315" s="740"/>
      <c r="BP315" s="740"/>
      <c r="BQ315" s="740"/>
      <c r="BR315" s="740"/>
      <c r="BS315" s="740"/>
      <c r="BT315" s="740"/>
      <c r="BU315" s="740"/>
      <c r="BV315" s="740"/>
      <c r="BW315" s="740"/>
      <c r="BX315" s="740"/>
      <c r="BY315" s="740"/>
      <c r="BZ315" s="740"/>
      <c r="CA315" s="740"/>
      <c r="CB315" s="740"/>
      <c r="CC315" s="740"/>
      <c r="CD315" s="740"/>
      <c r="CE315" s="740"/>
    </row>
    <row r="316" spans="1:83" ht="17.100000000000001" customHeight="1">
      <c r="A316" s="831"/>
      <c r="B316" s="828"/>
      <c r="C316" s="824"/>
      <c r="D316" s="1000"/>
      <c r="E316" s="996"/>
      <c r="F316" s="997"/>
      <c r="G316" s="826"/>
      <c r="H316" s="838" t="s">
        <v>258</v>
      </c>
      <c r="I316" s="836"/>
      <c r="J316" s="836"/>
      <c r="K316" s="835"/>
      <c r="L316" s="1016"/>
      <c r="M316" s="839"/>
      <c r="N316" s="830"/>
      <c r="O316" s="830"/>
      <c r="P316" s="740"/>
      <c r="Q316" s="740"/>
      <c r="R316" s="740"/>
      <c r="S316" s="740"/>
      <c r="T316" s="740"/>
      <c r="U316" s="740"/>
      <c r="V316" s="740"/>
      <c r="W316" s="740"/>
      <c r="X316" s="740"/>
      <c r="Y316" s="740"/>
      <c r="Z316" s="740"/>
      <c r="AA316" s="740"/>
      <c r="AB316" s="740"/>
      <c r="AC316" s="740"/>
      <c r="AD316" s="740"/>
      <c r="AE316" s="740"/>
      <c r="AF316" s="740"/>
      <c r="AG316" s="740"/>
      <c r="AH316" s="740"/>
      <c r="AI316" s="740"/>
      <c r="AJ316" s="740"/>
      <c r="AK316" s="740"/>
      <c r="AL316" s="740"/>
      <c r="AM316" s="740"/>
      <c r="AN316" s="740"/>
      <c r="AO316" s="740"/>
      <c r="AP316" s="740"/>
      <c r="AQ316" s="740"/>
      <c r="AR316" s="740"/>
      <c r="AS316" s="740"/>
      <c r="AT316" s="740"/>
      <c r="AU316" s="740"/>
      <c r="AV316" s="740"/>
      <c r="AW316" s="740"/>
      <c r="AX316" s="740"/>
      <c r="AY316" s="740"/>
      <c r="AZ316" s="740"/>
      <c r="BA316" s="740"/>
      <c r="BB316" s="740"/>
      <c r="BC316" s="740"/>
      <c r="BD316" s="740"/>
      <c r="BE316" s="740"/>
      <c r="BF316" s="740"/>
      <c r="BG316" s="740"/>
      <c r="BH316" s="740"/>
      <c r="BI316" s="740"/>
      <c r="BJ316" s="740"/>
      <c r="BK316" s="740"/>
      <c r="BL316" s="740"/>
      <c r="BM316" s="740"/>
      <c r="BN316" s="740"/>
      <c r="BO316" s="740"/>
      <c r="BP316" s="740"/>
      <c r="BQ316" s="740"/>
      <c r="BR316" s="740"/>
      <c r="BS316" s="740"/>
      <c r="BT316" s="740"/>
      <c r="BU316" s="740"/>
      <c r="BV316" s="740"/>
      <c r="BW316" s="740"/>
      <c r="BX316" s="740"/>
      <c r="BY316" s="740"/>
      <c r="BZ316" s="740"/>
      <c r="CA316" s="740"/>
      <c r="CB316" s="740"/>
      <c r="CC316" s="740"/>
      <c r="CD316" s="740"/>
      <c r="CE316" s="740"/>
    </row>
    <row r="317" spans="1:83" ht="17.100000000000001" customHeight="1">
      <c r="A317" s="821"/>
      <c r="B317" s="821"/>
      <c r="C317" s="821"/>
      <c r="D317" s="821"/>
      <c r="E317" s="821"/>
      <c r="F317" s="821"/>
      <c r="G317" s="821"/>
      <c r="H317" s="821"/>
      <c r="I317" s="821"/>
      <c r="J317" s="821"/>
      <c r="K317" s="821"/>
      <c r="L317" s="821"/>
      <c r="M317" s="821"/>
      <c r="N317" s="821"/>
      <c r="O317" s="821"/>
      <c r="P317" s="740"/>
      <c r="Q317" s="740"/>
      <c r="R317" s="740"/>
      <c r="S317" s="740"/>
      <c r="T317" s="740"/>
      <c r="U317" s="740"/>
      <c r="V317" s="740"/>
      <c r="W317" s="740"/>
      <c r="X317" s="740"/>
      <c r="Y317" s="740"/>
      <c r="Z317" s="740"/>
      <c r="AA317" s="740"/>
      <c r="AB317" s="740"/>
      <c r="AC317" s="740"/>
      <c r="AD317" s="740"/>
      <c r="AE317" s="740"/>
      <c r="AF317" s="740"/>
      <c r="AG317" s="740"/>
      <c r="AH317" s="740"/>
      <c r="AI317" s="740"/>
      <c r="AJ317" s="740"/>
      <c r="AK317" s="740"/>
      <c r="AL317" s="740"/>
      <c r="AM317" s="740"/>
      <c r="AN317" s="740"/>
      <c r="AO317" s="740"/>
      <c r="AP317" s="740"/>
      <c r="AQ317" s="740"/>
      <c r="AR317" s="740"/>
      <c r="AS317" s="740"/>
      <c r="AT317" s="740"/>
      <c r="AU317" s="740"/>
      <c r="AV317" s="740"/>
      <c r="AW317" s="740"/>
      <c r="AX317" s="740"/>
      <c r="AY317" s="740"/>
      <c r="AZ317" s="740"/>
      <c r="BA317" s="740"/>
      <c r="BB317" s="740"/>
      <c r="BC317" s="740"/>
      <c r="BD317" s="740"/>
      <c r="BE317" s="740"/>
      <c r="BF317" s="740"/>
      <c r="BG317" s="740"/>
      <c r="BH317" s="740"/>
      <c r="BI317" s="740"/>
      <c r="BJ317" s="740"/>
      <c r="BK317" s="740"/>
      <c r="BL317" s="740"/>
      <c r="BM317" s="740"/>
      <c r="BN317" s="740"/>
      <c r="BO317" s="740"/>
      <c r="BP317" s="740"/>
      <c r="BQ317" s="740"/>
      <c r="BR317" s="740"/>
      <c r="BS317" s="740"/>
      <c r="BT317" s="740"/>
      <c r="BU317" s="740"/>
      <c r="BV317" s="740"/>
      <c r="BW317" s="740"/>
      <c r="BX317" s="740"/>
      <c r="BY317" s="740"/>
      <c r="BZ317" s="740"/>
      <c r="CA317" s="740"/>
      <c r="CB317" s="740"/>
      <c r="CC317" s="740"/>
      <c r="CD317" s="740"/>
      <c r="CE317" s="740"/>
    </row>
    <row r="318" spans="1:83" ht="17.100000000000001" customHeight="1">
      <c r="A318" s="821"/>
      <c r="B318" s="821"/>
      <c r="C318" s="821"/>
      <c r="D318" s="821"/>
      <c r="E318" s="821"/>
      <c r="F318" s="821"/>
      <c r="G318" s="821"/>
      <c r="H318" s="821"/>
      <c r="I318" s="821"/>
      <c r="J318" s="821"/>
      <c r="K318" s="821"/>
      <c r="L318" s="821"/>
      <c r="M318" s="821"/>
      <c r="N318" s="821"/>
      <c r="O318" s="821"/>
      <c r="P318" s="740"/>
      <c r="Q318" s="740"/>
      <c r="R318" s="740"/>
      <c r="S318" s="740"/>
      <c r="T318" s="740"/>
      <c r="U318" s="740"/>
      <c r="V318" s="740"/>
      <c r="W318" s="740"/>
      <c r="X318" s="740"/>
      <c r="Y318" s="740"/>
      <c r="Z318" s="740"/>
      <c r="AA318" s="740"/>
      <c r="AB318" s="740"/>
      <c r="AC318" s="740"/>
      <c r="AD318" s="740"/>
      <c r="AE318" s="740"/>
      <c r="AF318" s="740"/>
      <c r="AG318" s="740"/>
      <c r="AH318" s="740"/>
      <c r="AI318" s="740"/>
      <c r="AJ318" s="740"/>
      <c r="AK318" s="740"/>
      <c r="AL318" s="740"/>
      <c r="AM318" s="740"/>
      <c r="AN318" s="740"/>
      <c r="AO318" s="740"/>
      <c r="AP318" s="740"/>
      <c r="AQ318" s="740"/>
      <c r="AR318" s="740"/>
      <c r="AS318" s="740"/>
      <c r="AT318" s="740"/>
      <c r="AU318" s="740"/>
      <c r="AV318" s="740"/>
      <c r="AW318" s="740"/>
      <c r="AX318" s="740"/>
      <c r="AY318" s="740"/>
      <c r="AZ318" s="740"/>
      <c r="BA318" s="740"/>
      <c r="BB318" s="740"/>
      <c r="BC318" s="740"/>
      <c r="BD318" s="740"/>
      <c r="BE318" s="740"/>
      <c r="BF318" s="740"/>
      <c r="BG318" s="740"/>
      <c r="BH318" s="740"/>
      <c r="BI318" s="740"/>
      <c r="BJ318" s="740"/>
      <c r="BK318" s="740"/>
      <c r="BL318" s="740"/>
      <c r="BM318" s="740"/>
      <c r="BN318" s="740"/>
      <c r="BO318" s="740"/>
      <c r="BP318" s="740"/>
      <c r="BQ318" s="740"/>
      <c r="BR318" s="740"/>
      <c r="BS318" s="740"/>
      <c r="BT318" s="740"/>
      <c r="BU318" s="740"/>
      <c r="BV318" s="740"/>
      <c r="BW318" s="740"/>
      <c r="BX318" s="740"/>
      <c r="BY318" s="740"/>
      <c r="BZ318" s="740"/>
      <c r="CA318" s="740"/>
      <c r="CB318" s="740"/>
      <c r="CC318" s="740"/>
      <c r="CD318" s="740"/>
      <c r="CE318" s="740"/>
    </row>
    <row r="319" spans="1:83" ht="17.100000000000001" customHeight="1">
      <c r="A319" s="822" t="s">
        <v>607</v>
      </c>
      <c r="B319" s="822"/>
      <c r="C319" s="822"/>
      <c r="D319" s="822"/>
      <c r="E319" s="822"/>
      <c r="F319" s="822"/>
      <c r="G319" s="822"/>
      <c r="H319" s="822"/>
      <c r="I319" s="822"/>
      <c r="J319" s="822"/>
      <c r="K319" s="822"/>
      <c r="L319" s="822"/>
      <c r="M319" s="822"/>
      <c r="N319" s="822"/>
      <c r="O319" s="822"/>
      <c r="P319" s="740"/>
      <c r="Q319" s="740"/>
      <c r="R319" s="740"/>
      <c r="S319" s="740"/>
      <c r="T319" s="740"/>
      <c r="U319" s="740"/>
      <c r="V319" s="740"/>
      <c r="W319" s="740"/>
      <c r="X319" s="740"/>
      <c r="Y319" s="740"/>
      <c r="Z319" s="740"/>
      <c r="AA319" s="740"/>
      <c r="AB319" s="740"/>
      <c r="AC319" s="740"/>
      <c r="AD319" s="740"/>
      <c r="AE319" s="740"/>
      <c r="AF319" s="740"/>
      <c r="AG319" s="740"/>
      <c r="AH319" s="740"/>
      <c r="AI319" s="740"/>
      <c r="AJ319" s="740"/>
      <c r="AK319" s="740"/>
      <c r="AL319" s="740"/>
      <c r="AM319" s="740"/>
      <c r="AN319" s="740"/>
      <c r="AO319" s="740"/>
      <c r="AP319" s="740"/>
      <c r="AQ319" s="740"/>
      <c r="AR319" s="740"/>
      <c r="AS319" s="740"/>
      <c r="AT319" s="740"/>
      <c r="AU319" s="740"/>
      <c r="AV319" s="740"/>
      <c r="AW319" s="740"/>
      <c r="AX319" s="740"/>
      <c r="AY319" s="740"/>
      <c r="AZ319" s="740"/>
      <c r="BA319" s="740"/>
      <c r="BB319" s="740"/>
      <c r="BC319" s="740"/>
      <c r="BD319" s="740"/>
      <c r="BE319" s="740"/>
      <c r="BF319" s="740"/>
      <c r="BG319" s="740"/>
      <c r="BH319" s="740"/>
      <c r="BI319" s="740"/>
      <c r="BJ319" s="740"/>
      <c r="BK319" s="740"/>
      <c r="BL319" s="740"/>
      <c r="BM319" s="740"/>
      <c r="BN319" s="740"/>
      <c r="BO319" s="740"/>
      <c r="BP319" s="740"/>
      <c r="BQ319" s="740"/>
      <c r="BR319" s="740"/>
      <c r="BS319" s="740"/>
      <c r="BT319" s="740"/>
      <c r="BU319" s="740"/>
      <c r="BV319" s="740"/>
      <c r="BW319" s="740"/>
      <c r="BX319" s="740"/>
      <c r="BY319" s="740"/>
      <c r="BZ319" s="740"/>
      <c r="CA319" s="740"/>
      <c r="CB319" s="740"/>
      <c r="CC319" s="740"/>
      <c r="CD319" s="740"/>
      <c r="CE319" s="740"/>
    </row>
    <row r="320" spans="1:83" ht="17.100000000000001" customHeight="1">
      <c r="A320" s="821"/>
      <c r="B320" s="821"/>
      <c r="C320" s="821"/>
      <c r="D320" s="821"/>
      <c r="E320" s="821"/>
      <c r="F320" s="821"/>
      <c r="G320" s="821"/>
      <c r="H320" s="821"/>
      <c r="I320" s="821"/>
      <c r="J320" s="821"/>
      <c r="K320" s="821"/>
      <c r="L320" s="821"/>
      <c r="M320" s="821"/>
      <c r="N320" s="821"/>
      <c r="O320" s="821"/>
      <c r="P320" s="740"/>
      <c r="Q320" s="740"/>
      <c r="R320" s="740"/>
      <c r="S320" s="740"/>
      <c r="T320" s="740"/>
      <c r="U320" s="740"/>
      <c r="V320" s="740"/>
      <c r="W320" s="740"/>
      <c r="X320" s="740"/>
      <c r="Y320" s="740"/>
      <c r="Z320" s="740"/>
      <c r="AA320" s="740"/>
      <c r="AB320" s="740"/>
      <c r="AC320" s="740"/>
      <c r="AD320" s="740"/>
      <c r="AE320" s="740"/>
      <c r="AF320" s="740"/>
      <c r="AG320" s="740"/>
      <c r="AH320" s="740"/>
      <c r="AI320" s="740"/>
      <c r="AJ320" s="740"/>
      <c r="AK320" s="740"/>
      <c r="AL320" s="740"/>
      <c r="AM320" s="740"/>
      <c r="AN320" s="740"/>
      <c r="AO320" s="740"/>
      <c r="AP320" s="740"/>
      <c r="AQ320" s="740"/>
      <c r="AR320" s="740"/>
      <c r="AS320" s="740"/>
      <c r="AT320" s="740"/>
      <c r="AU320" s="740"/>
      <c r="AV320" s="740"/>
      <c r="AW320" s="740"/>
      <c r="AX320" s="740"/>
      <c r="AY320" s="740"/>
      <c r="AZ320" s="740"/>
      <c r="BA320" s="740"/>
      <c r="BB320" s="740"/>
      <c r="BC320" s="740"/>
      <c r="BD320" s="740"/>
      <c r="BE320" s="740"/>
      <c r="BF320" s="740"/>
      <c r="BG320" s="740"/>
      <c r="BH320" s="740"/>
      <c r="BI320" s="740"/>
      <c r="BJ320" s="740"/>
      <c r="BK320" s="740"/>
      <c r="BL320" s="740"/>
      <c r="BM320" s="740"/>
      <c r="BN320" s="740"/>
      <c r="BO320" s="740"/>
      <c r="BP320" s="740"/>
      <c r="BQ320" s="740"/>
      <c r="BR320" s="740"/>
      <c r="BS320" s="740"/>
      <c r="BT320" s="740"/>
      <c r="BU320" s="740"/>
      <c r="BV320" s="740"/>
      <c r="BW320" s="740"/>
      <c r="BX320" s="740"/>
      <c r="BY320" s="740"/>
      <c r="BZ320" s="740"/>
      <c r="CA320" s="740"/>
      <c r="CB320" s="740"/>
      <c r="CC320" s="740"/>
      <c r="CD320" s="740"/>
      <c r="CE320" s="740"/>
    </row>
    <row r="321" spans="1:83" ht="17.100000000000001" customHeight="1">
      <c r="A321" s="831"/>
      <c r="B321" s="828"/>
      <c r="C321" s="824"/>
      <c r="D321" s="829"/>
      <c r="E321" s="840"/>
      <c r="F321" s="841"/>
      <c r="G321" s="834"/>
      <c r="H321" s="863"/>
      <c r="I321" s="855"/>
      <c r="J321" s="854"/>
      <c r="K321" s="834" t="s">
        <v>434</v>
      </c>
      <c r="L321" s="837"/>
      <c r="M321" s="839"/>
      <c r="N321" s="830"/>
      <c r="O321" s="830"/>
      <c r="P321" s="740"/>
      <c r="Q321" s="740"/>
      <c r="R321" s="740"/>
      <c r="S321" s="740"/>
      <c r="T321" s="740"/>
      <c r="U321" s="740"/>
      <c r="V321" s="740"/>
      <c r="W321" s="740"/>
      <c r="X321" s="740"/>
      <c r="Y321" s="740"/>
      <c r="Z321" s="740"/>
      <c r="AA321" s="740"/>
      <c r="AB321" s="740"/>
      <c r="AC321" s="740"/>
      <c r="AD321" s="740"/>
      <c r="AE321" s="740"/>
      <c r="AF321" s="740"/>
      <c r="AG321" s="740"/>
      <c r="AH321" s="740"/>
      <c r="AI321" s="740"/>
      <c r="AJ321" s="740"/>
      <c r="AK321" s="740"/>
      <c r="AL321" s="740"/>
      <c r="AM321" s="740"/>
      <c r="AN321" s="740"/>
      <c r="AO321" s="740"/>
      <c r="AP321" s="740"/>
      <c r="AQ321" s="740"/>
      <c r="AR321" s="740"/>
      <c r="AS321" s="740"/>
      <c r="AT321" s="740"/>
      <c r="AU321" s="740"/>
      <c r="AV321" s="740"/>
      <c r="AW321" s="740"/>
      <c r="AX321" s="740"/>
      <c r="AY321" s="740"/>
      <c r="AZ321" s="740"/>
      <c r="BA321" s="740"/>
      <c r="BB321" s="740"/>
      <c r="BC321" s="740"/>
      <c r="BD321" s="740"/>
      <c r="BE321" s="740"/>
      <c r="BF321" s="740"/>
      <c r="BG321" s="740"/>
      <c r="BH321" s="740"/>
      <c r="BI321" s="740"/>
      <c r="BJ321" s="740"/>
      <c r="BK321" s="740"/>
      <c r="BL321" s="740"/>
      <c r="BM321" s="740"/>
      <c r="BN321" s="740"/>
      <c r="BO321" s="740"/>
      <c r="BP321" s="740"/>
      <c r="BQ321" s="740"/>
      <c r="BR321" s="740"/>
      <c r="BS321" s="740"/>
      <c r="BT321" s="740"/>
      <c r="BU321" s="740"/>
      <c r="BV321" s="740"/>
      <c r="BW321" s="740"/>
      <c r="BX321" s="740"/>
      <c r="BY321" s="740"/>
      <c r="BZ321" s="740"/>
      <c r="CA321" s="740"/>
      <c r="CB321" s="740"/>
      <c r="CC321" s="740"/>
      <c r="CD321" s="740"/>
      <c r="CE321" s="740"/>
    </row>
    <row r="322" spans="1:83" ht="17.100000000000001" customHeight="1">
      <c r="A322" s="821"/>
      <c r="B322" s="821"/>
      <c r="C322" s="821"/>
      <c r="D322" s="821"/>
      <c r="E322" s="821"/>
      <c r="F322" s="821"/>
      <c r="G322" s="821"/>
      <c r="H322" s="821"/>
      <c r="I322" s="821"/>
      <c r="J322" s="821"/>
      <c r="K322" s="821"/>
      <c r="L322" s="821"/>
      <c r="M322" s="821"/>
      <c r="N322" s="821"/>
      <c r="O322" s="821"/>
      <c r="P322" s="740"/>
      <c r="Q322" s="740"/>
      <c r="R322" s="740"/>
      <c r="S322" s="740"/>
      <c r="T322" s="740"/>
      <c r="U322" s="740"/>
      <c r="V322" s="740"/>
      <c r="W322" s="740"/>
      <c r="X322" s="740"/>
      <c r="Y322" s="740"/>
      <c r="Z322" s="740"/>
      <c r="AA322" s="740"/>
      <c r="AB322" s="740"/>
      <c r="AC322" s="740"/>
      <c r="AD322" s="740"/>
      <c r="AE322" s="740"/>
      <c r="AF322" s="740"/>
      <c r="AG322" s="740"/>
      <c r="AH322" s="740"/>
      <c r="AI322" s="740"/>
      <c r="AJ322" s="740"/>
      <c r="AK322" s="740"/>
      <c r="AL322" s="740"/>
      <c r="AM322" s="740"/>
      <c r="AN322" s="740"/>
      <c r="AO322" s="740"/>
      <c r="AP322" s="740"/>
      <c r="AQ322" s="740"/>
      <c r="AR322" s="740"/>
      <c r="AS322" s="740"/>
      <c r="AT322" s="740"/>
      <c r="AU322" s="740"/>
      <c r="AV322" s="740"/>
      <c r="AW322" s="740"/>
      <c r="AX322" s="740"/>
      <c r="AY322" s="740"/>
      <c r="AZ322" s="740"/>
      <c r="BA322" s="740"/>
      <c r="BB322" s="740"/>
      <c r="BC322" s="740"/>
      <c r="BD322" s="740"/>
      <c r="BE322" s="740"/>
      <c r="BF322" s="740"/>
      <c r="BG322" s="740"/>
      <c r="BH322" s="740"/>
      <c r="BI322" s="740"/>
      <c r="BJ322" s="740"/>
      <c r="BK322" s="740"/>
      <c r="BL322" s="740"/>
      <c r="BM322" s="740"/>
      <c r="BN322" s="740"/>
      <c r="BO322" s="740"/>
      <c r="BP322" s="740"/>
      <c r="BQ322" s="740"/>
      <c r="BR322" s="740"/>
      <c r="BS322" s="740"/>
      <c r="BT322" s="740"/>
      <c r="BU322" s="740"/>
      <c r="BV322" s="740"/>
      <c r="BW322" s="740"/>
      <c r="BX322" s="740"/>
      <c r="BY322" s="740"/>
      <c r="BZ322" s="740"/>
      <c r="CA322" s="740"/>
      <c r="CB322" s="740"/>
      <c r="CC322" s="740"/>
      <c r="CD322" s="740"/>
      <c r="CE322" s="740"/>
    </row>
    <row r="323" spans="1:83" ht="17.100000000000001" customHeight="1">
      <c r="A323" s="821"/>
      <c r="B323" s="821"/>
      <c r="C323" s="821"/>
      <c r="D323" s="821"/>
      <c r="E323" s="821"/>
      <c r="F323" s="821"/>
      <c r="G323" s="821"/>
      <c r="H323" s="821"/>
      <c r="I323" s="821"/>
      <c r="J323" s="821"/>
      <c r="K323" s="821"/>
      <c r="L323" s="821"/>
      <c r="M323" s="821"/>
      <c r="N323" s="821"/>
      <c r="O323" s="821"/>
      <c r="P323" s="740"/>
      <c r="Q323" s="740"/>
      <c r="R323" s="740"/>
      <c r="S323" s="740"/>
      <c r="T323" s="740"/>
      <c r="U323" s="740"/>
      <c r="V323" s="740"/>
      <c r="W323" s="740"/>
      <c r="X323" s="740"/>
      <c r="Y323" s="740"/>
      <c r="Z323" s="740"/>
      <c r="AA323" s="740"/>
      <c r="AB323" s="740"/>
      <c r="AC323" s="740"/>
      <c r="AD323" s="740"/>
      <c r="AE323" s="740"/>
      <c r="AF323" s="740"/>
      <c r="AG323" s="740"/>
      <c r="AH323" s="740"/>
      <c r="AI323" s="740"/>
      <c r="AJ323" s="740"/>
      <c r="AK323" s="740"/>
      <c r="AL323" s="740"/>
      <c r="AM323" s="740"/>
      <c r="AN323" s="740"/>
      <c r="AO323" s="740"/>
      <c r="AP323" s="740"/>
      <c r="AQ323" s="740"/>
      <c r="AR323" s="740"/>
      <c r="AS323" s="740"/>
      <c r="AT323" s="740"/>
      <c r="AU323" s="740"/>
      <c r="AV323" s="740"/>
      <c r="AW323" s="740"/>
      <c r="AX323" s="740"/>
      <c r="AY323" s="740"/>
      <c r="AZ323" s="740"/>
      <c r="BA323" s="740"/>
      <c r="BB323" s="740"/>
      <c r="BC323" s="740"/>
      <c r="BD323" s="740"/>
      <c r="BE323" s="740"/>
      <c r="BF323" s="740"/>
      <c r="BG323" s="740"/>
      <c r="BH323" s="740"/>
      <c r="BI323" s="740"/>
      <c r="BJ323" s="740"/>
      <c r="BK323" s="740"/>
      <c r="BL323" s="740"/>
      <c r="BM323" s="740"/>
      <c r="BN323" s="740"/>
      <c r="BO323" s="740"/>
      <c r="BP323" s="740"/>
      <c r="BQ323" s="740"/>
      <c r="BR323" s="740"/>
      <c r="BS323" s="740"/>
      <c r="BT323" s="740"/>
      <c r="BU323" s="740"/>
      <c r="BV323" s="740"/>
      <c r="BW323" s="740"/>
      <c r="BX323" s="740"/>
      <c r="BY323" s="740"/>
      <c r="BZ323" s="740"/>
      <c r="CA323" s="740"/>
      <c r="CB323" s="740"/>
      <c r="CC323" s="740"/>
      <c r="CD323" s="740"/>
      <c r="CE323" s="740"/>
    </row>
    <row r="324" spans="1:83" ht="17.100000000000001" customHeight="1">
      <c r="A324" s="822" t="s">
        <v>608</v>
      </c>
      <c r="B324" s="822"/>
      <c r="C324" s="822"/>
      <c r="D324" s="822"/>
      <c r="E324" s="822"/>
      <c r="F324" s="822"/>
      <c r="G324" s="822"/>
      <c r="H324" s="822"/>
      <c r="I324" s="822"/>
      <c r="J324" s="822"/>
      <c r="K324" s="822"/>
      <c r="L324" s="822"/>
      <c r="M324" s="822"/>
      <c r="N324" s="822"/>
      <c r="O324" s="822"/>
      <c r="P324" s="740"/>
      <c r="Q324" s="740"/>
      <c r="R324" s="740"/>
      <c r="S324" s="740"/>
      <c r="T324" s="740"/>
      <c r="U324" s="740"/>
      <c r="V324" s="740"/>
      <c r="W324" s="740"/>
      <c r="X324" s="740"/>
      <c r="Y324" s="740"/>
      <c r="Z324" s="740"/>
      <c r="AA324" s="740"/>
      <c r="AB324" s="740"/>
      <c r="AC324" s="740"/>
      <c r="AD324" s="740"/>
      <c r="AE324" s="740"/>
      <c r="AF324" s="740"/>
      <c r="AG324" s="740"/>
      <c r="AH324" s="740"/>
      <c r="AI324" s="740"/>
      <c r="AJ324" s="740"/>
      <c r="AK324" s="740"/>
      <c r="AL324" s="740"/>
      <c r="AM324" s="740"/>
      <c r="AN324" s="740"/>
      <c r="AO324" s="740"/>
      <c r="AP324" s="740"/>
      <c r="AQ324" s="740"/>
      <c r="AR324" s="740"/>
      <c r="AS324" s="740"/>
      <c r="AT324" s="740"/>
      <c r="AU324" s="740"/>
      <c r="AV324" s="740"/>
      <c r="AW324" s="740"/>
      <c r="AX324" s="740"/>
      <c r="AY324" s="740"/>
      <c r="AZ324" s="740"/>
      <c r="BA324" s="740"/>
      <c r="BB324" s="740"/>
      <c r="BC324" s="740"/>
      <c r="BD324" s="740"/>
      <c r="BE324" s="740"/>
      <c r="BF324" s="740"/>
      <c r="BG324" s="740"/>
      <c r="BH324" s="740"/>
      <c r="BI324" s="740"/>
      <c r="BJ324" s="740"/>
      <c r="BK324" s="740"/>
      <c r="BL324" s="740"/>
      <c r="BM324" s="740"/>
      <c r="BN324" s="740"/>
      <c r="BO324" s="740"/>
      <c r="BP324" s="740"/>
      <c r="BQ324" s="740"/>
      <c r="BR324" s="740"/>
      <c r="BS324" s="740"/>
      <c r="BT324" s="740"/>
      <c r="BU324" s="740"/>
      <c r="BV324" s="740"/>
      <c r="BW324" s="740"/>
      <c r="BX324" s="740"/>
      <c r="BY324" s="740"/>
      <c r="BZ324" s="740"/>
      <c r="CA324" s="740"/>
      <c r="CB324" s="740"/>
      <c r="CC324" s="740"/>
      <c r="CD324" s="740"/>
      <c r="CE324" s="740"/>
    </row>
    <row r="325" spans="1:83" ht="17.100000000000001" customHeight="1">
      <c r="A325" s="821"/>
      <c r="B325" s="821"/>
      <c r="C325" s="821"/>
      <c r="D325" s="821"/>
      <c r="E325" s="821"/>
      <c r="F325" s="821"/>
      <c r="G325" s="821"/>
      <c r="H325" s="821"/>
      <c r="I325" s="821"/>
      <c r="J325" s="821"/>
      <c r="K325" s="821"/>
      <c r="L325" s="821"/>
      <c r="M325" s="821"/>
      <c r="N325" s="821"/>
      <c r="O325" s="821"/>
      <c r="P325" s="740"/>
      <c r="Q325" s="740"/>
      <c r="R325" s="740"/>
      <c r="S325" s="740"/>
      <c r="T325" s="740"/>
      <c r="U325" s="740"/>
      <c r="V325" s="740"/>
      <c r="W325" s="740"/>
      <c r="X325" s="740"/>
      <c r="Y325" s="740"/>
      <c r="Z325" s="740"/>
      <c r="AA325" s="740"/>
      <c r="AB325" s="740"/>
      <c r="AC325" s="740"/>
      <c r="AD325" s="740"/>
      <c r="AE325" s="740"/>
      <c r="AF325" s="740"/>
      <c r="AG325" s="740"/>
      <c r="AH325" s="740"/>
      <c r="AI325" s="740"/>
      <c r="AJ325" s="740"/>
      <c r="AK325" s="740"/>
      <c r="AL325" s="740"/>
      <c r="AM325" s="740"/>
      <c r="AN325" s="740"/>
      <c r="AO325" s="740"/>
      <c r="AP325" s="740"/>
      <c r="AQ325" s="740"/>
      <c r="AR325" s="740"/>
      <c r="AS325" s="740"/>
      <c r="AT325" s="740"/>
      <c r="AU325" s="740"/>
      <c r="AV325" s="740"/>
      <c r="AW325" s="740"/>
      <c r="AX325" s="740"/>
      <c r="AY325" s="740"/>
      <c r="AZ325" s="740"/>
      <c r="BA325" s="740"/>
      <c r="BB325" s="740"/>
      <c r="BC325" s="740"/>
      <c r="BD325" s="740"/>
      <c r="BE325" s="740"/>
      <c r="BF325" s="740"/>
      <c r="BG325" s="740"/>
      <c r="BH325" s="740"/>
      <c r="BI325" s="740"/>
      <c r="BJ325" s="740"/>
      <c r="BK325" s="740"/>
      <c r="BL325" s="740"/>
      <c r="BM325" s="740"/>
      <c r="BN325" s="740"/>
      <c r="BO325" s="740"/>
      <c r="BP325" s="740"/>
      <c r="BQ325" s="740"/>
      <c r="BR325" s="740"/>
      <c r="BS325" s="740"/>
      <c r="BT325" s="740"/>
      <c r="BU325" s="740"/>
      <c r="BV325" s="740"/>
      <c r="BW325" s="740"/>
      <c r="BX325" s="740"/>
      <c r="BY325" s="740"/>
      <c r="BZ325" s="740"/>
      <c r="CA325" s="740"/>
      <c r="CB325" s="740"/>
      <c r="CC325" s="740"/>
      <c r="CD325" s="740"/>
      <c r="CE325" s="740"/>
    </row>
    <row r="326" spans="1:83" ht="17.100000000000001" customHeight="1">
      <c r="A326" s="831"/>
      <c r="B326" s="828"/>
      <c r="C326" s="824"/>
      <c r="D326" s="829"/>
      <c r="E326" s="840"/>
      <c r="F326" s="841"/>
      <c r="G326" s="834"/>
      <c r="H326" s="863"/>
      <c r="I326" s="855"/>
      <c r="J326" s="878"/>
      <c r="K326" s="834" t="s">
        <v>434</v>
      </c>
      <c r="L326" s="837"/>
      <c r="M326" s="839"/>
      <c r="N326" s="830"/>
      <c r="O326" s="830"/>
      <c r="P326" s="740"/>
      <c r="Q326" s="740"/>
      <c r="R326" s="740"/>
      <c r="S326" s="740"/>
      <c r="T326" s="740"/>
      <c r="U326" s="740"/>
      <c r="V326" s="740"/>
      <c r="W326" s="740"/>
      <c r="X326" s="740"/>
      <c r="Y326" s="740"/>
      <c r="Z326" s="740"/>
      <c r="AA326" s="740"/>
      <c r="AB326" s="740"/>
      <c r="AC326" s="740"/>
      <c r="AD326" s="740"/>
      <c r="AE326" s="740"/>
      <c r="AF326" s="740"/>
      <c r="AG326" s="740"/>
      <c r="AH326" s="740"/>
      <c r="AI326" s="740"/>
      <c r="AJ326" s="740"/>
      <c r="AK326" s="740"/>
      <c r="AL326" s="740"/>
      <c r="AM326" s="740"/>
      <c r="AN326" s="740"/>
      <c r="AO326" s="740"/>
      <c r="AP326" s="740"/>
      <c r="AQ326" s="740"/>
      <c r="AR326" s="740"/>
      <c r="AS326" s="740"/>
      <c r="AT326" s="740"/>
      <c r="AU326" s="740"/>
      <c r="AV326" s="740"/>
      <c r="AW326" s="740"/>
      <c r="AX326" s="740"/>
      <c r="AY326" s="740"/>
      <c r="AZ326" s="740"/>
      <c r="BA326" s="740"/>
      <c r="BB326" s="740"/>
      <c r="BC326" s="740"/>
      <c r="BD326" s="740"/>
      <c r="BE326" s="740"/>
      <c r="BF326" s="740"/>
      <c r="BG326" s="740"/>
      <c r="BH326" s="740"/>
      <c r="BI326" s="740"/>
      <c r="BJ326" s="740"/>
      <c r="BK326" s="740"/>
      <c r="BL326" s="740"/>
      <c r="BM326" s="740"/>
      <c r="BN326" s="740"/>
      <c r="BO326" s="740"/>
      <c r="BP326" s="740"/>
      <c r="BQ326" s="740"/>
      <c r="BR326" s="740"/>
      <c r="BS326" s="740"/>
      <c r="BT326" s="740"/>
      <c r="BU326" s="740"/>
      <c r="BV326" s="740"/>
      <c r="BW326" s="740"/>
      <c r="BX326" s="740"/>
      <c r="BY326" s="740"/>
      <c r="BZ326" s="740"/>
      <c r="CA326" s="740"/>
      <c r="CB326" s="740"/>
      <c r="CC326" s="740"/>
      <c r="CD326" s="740"/>
      <c r="CE326" s="740"/>
    </row>
  </sheetData>
  <sheetProtection formatColumns="0" formatRows="0"/>
  <dataConsolidate leftLabels="1"/>
  <mergeCells count="241">
    <mergeCell ref="AL181:AL186"/>
    <mergeCell ref="U151:U152"/>
    <mergeCell ref="X181:X182"/>
    <mergeCell ref="T181:T183"/>
    <mergeCell ref="W181:W182"/>
    <mergeCell ref="V181:V182"/>
    <mergeCell ref="U181:U183"/>
    <mergeCell ref="S181:S183"/>
    <mergeCell ref="O45:V45"/>
    <mergeCell ref="O46:V46"/>
    <mergeCell ref="O47:V47"/>
    <mergeCell ref="O48:V48"/>
    <mergeCell ref="O49:V49"/>
    <mergeCell ref="O77:V77"/>
    <mergeCell ref="W82:W84"/>
    <mergeCell ref="T82:T83"/>
    <mergeCell ref="W66:W68"/>
    <mergeCell ref="O113:V113"/>
    <mergeCell ref="O114:V114"/>
    <mergeCell ref="T117:T118"/>
    <mergeCell ref="O116:V116"/>
    <mergeCell ref="O130:V130"/>
    <mergeCell ref="U117:U118"/>
    <mergeCell ref="O128:V128"/>
    <mergeCell ref="Y197:Y198"/>
    <mergeCell ref="X197:X198"/>
    <mergeCell ref="W197:W198"/>
    <mergeCell ref="Y181:Y182"/>
    <mergeCell ref="V197:V198"/>
    <mergeCell ref="Q197:Q200"/>
    <mergeCell ref="U197:U199"/>
    <mergeCell ref="T197:T199"/>
    <mergeCell ref="R197:R199"/>
    <mergeCell ref="S197:S199"/>
    <mergeCell ref="D9:D12"/>
    <mergeCell ref="D14:D17"/>
    <mergeCell ref="S34:S35"/>
    <mergeCell ref="O9:O10"/>
    <mergeCell ref="R25:T26"/>
    <mergeCell ref="I9:I11"/>
    <mergeCell ref="H14:H16"/>
    <mergeCell ref="J14:J16"/>
    <mergeCell ref="I149:I154"/>
    <mergeCell ref="I132:I137"/>
    <mergeCell ref="I115:I120"/>
    <mergeCell ref="K14:K16"/>
    <mergeCell ref="T50:T51"/>
    <mergeCell ref="J116:J119"/>
    <mergeCell ref="J150:J153"/>
    <mergeCell ref="M14:M15"/>
    <mergeCell ref="O14:O15"/>
    <mergeCell ref="R82:R83"/>
    <mergeCell ref="L14:L15"/>
    <mergeCell ref="O25:Q25"/>
    <mergeCell ref="O133:V133"/>
    <mergeCell ref="S27:T27"/>
    <mergeCell ref="J133:J136"/>
    <mergeCell ref="T134:T135"/>
    <mergeCell ref="L9:L10"/>
    <mergeCell ref="J65:J68"/>
    <mergeCell ref="O26:O27"/>
    <mergeCell ref="O28:U28"/>
    <mergeCell ref="N34:N35"/>
    <mergeCell ref="N14:N15"/>
    <mergeCell ref="E9:E12"/>
    <mergeCell ref="N9:N10"/>
    <mergeCell ref="K9:K11"/>
    <mergeCell ref="J9:J11"/>
    <mergeCell ref="F9:F12"/>
    <mergeCell ref="E14:E17"/>
    <mergeCell ref="I14:I16"/>
    <mergeCell ref="M9:M10"/>
    <mergeCell ref="F14:F17"/>
    <mergeCell ref="G9:G12"/>
    <mergeCell ref="I32:I37"/>
    <mergeCell ref="H9:H11"/>
    <mergeCell ref="U34:U35"/>
    <mergeCell ref="U25:U27"/>
    <mergeCell ref="S66:S67"/>
    <mergeCell ref="N66:N67"/>
    <mergeCell ref="G14:G17"/>
    <mergeCell ref="H48:H53"/>
    <mergeCell ref="W25:W27"/>
    <mergeCell ref="S50:S51"/>
    <mergeCell ref="R34:R35"/>
    <mergeCell ref="T34:T35"/>
    <mergeCell ref="J49:J52"/>
    <mergeCell ref="R50:R51"/>
    <mergeCell ref="J33:J36"/>
    <mergeCell ref="P26:Q26"/>
    <mergeCell ref="W34:W36"/>
    <mergeCell ref="O29:V29"/>
    <mergeCell ref="O30:V30"/>
    <mergeCell ref="O31:V31"/>
    <mergeCell ref="O32:V32"/>
    <mergeCell ref="O33:V33"/>
    <mergeCell ref="N50:N51"/>
    <mergeCell ref="W50:W52"/>
    <mergeCell ref="T66:T67"/>
    <mergeCell ref="O61:V61"/>
    <mergeCell ref="O62:V62"/>
    <mergeCell ref="O63:V63"/>
    <mergeCell ref="D48:D53"/>
    <mergeCell ref="U82:U83"/>
    <mergeCell ref="O78:V78"/>
    <mergeCell ref="O79:V79"/>
    <mergeCell ref="E81:E84"/>
    <mergeCell ref="D64:D69"/>
    <mergeCell ref="E65:E68"/>
    <mergeCell ref="U50:U51"/>
    <mergeCell ref="O64:V64"/>
    <mergeCell ref="O65:V65"/>
    <mergeCell ref="J81:J84"/>
    <mergeCell ref="U66:U67"/>
    <mergeCell ref="R66:R67"/>
    <mergeCell ref="I48:I53"/>
    <mergeCell ref="O80:V80"/>
    <mergeCell ref="O81:V81"/>
    <mergeCell ref="A61:A72"/>
    <mergeCell ref="D80:D85"/>
    <mergeCell ref="I64:I69"/>
    <mergeCell ref="I80:I85"/>
    <mergeCell ref="S82:S83"/>
    <mergeCell ref="D246:D247"/>
    <mergeCell ref="E246:E247"/>
    <mergeCell ref="D181:D185"/>
    <mergeCell ref="B62:B71"/>
    <mergeCell ref="C63:C70"/>
    <mergeCell ref="A77:A88"/>
    <mergeCell ref="B78:B87"/>
    <mergeCell ref="C79:C86"/>
    <mergeCell ref="R134:R135"/>
    <mergeCell ref="R151:R152"/>
    <mergeCell ref="L166:L170"/>
    <mergeCell ref="S151:S152"/>
    <mergeCell ref="R181:R183"/>
    <mergeCell ref="M166:M170"/>
    <mergeCell ref="P181:P184"/>
    <mergeCell ref="Q181:Q184"/>
    <mergeCell ref="L181:L185"/>
    <mergeCell ref="M181:M185"/>
    <mergeCell ref="O181:O184"/>
    <mergeCell ref="A29:A40"/>
    <mergeCell ref="B30:B39"/>
    <mergeCell ref="C31:C38"/>
    <mergeCell ref="D32:D37"/>
    <mergeCell ref="E33:E36"/>
    <mergeCell ref="A45:A56"/>
    <mergeCell ref="E49:E52"/>
    <mergeCell ref="B46:B55"/>
    <mergeCell ref="C47:C54"/>
    <mergeCell ref="AM166:AM171"/>
    <mergeCell ref="Z166:Z167"/>
    <mergeCell ref="Y166:Y167"/>
    <mergeCell ref="U166:U168"/>
    <mergeCell ref="U134:U135"/>
    <mergeCell ref="S166:S168"/>
    <mergeCell ref="N180:AK180"/>
    <mergeCell ref="Q166:Q169"/>
    <mergeCell ref="W166:W167"/>
    <mergeCell ref="N179:AK179"/>
    <mergeCell ref="P166:P169"/>
    <mergeCell ref="R166:R169"/>
    <mergeCell ref="X166:X167"/>
    <mergeCell ref="O146:V146"/>
    <mergeCell ref="O166:O169"/>
    <mergeCell ref="T166:T168"/>
    <mergeCell ref="O149:V149"/>
    <mergeCell ref="T151:T152"/>
    <mergeCell ref="V166:V168"/>
    <mergeCell ref="N178:AK178"/>
    <mergeCell ref="N163:AL163"/>
    <mergeCell ref="N164:AL164"/>
    <mergeCell ref="S117:S118"/>
    <mergeCell ref="O145:V145"/>
    <mergeCell ref="O112:V112"/>
    <mergeCell ref="O111:V111"/>
    <mergeCell ref="O147:V147"/>
    <mergeCell ref="S134:S135"/>
    <mergeCell ref="A286:A294"/>
    <mergeCell ref="C290:C292"/>
    <mergeCell ref="I291:I292"/>
    <mergeCell ref="N166:N170"/>
    <mergeCell ref="B179:B187"/>
    <mergeCell ref="H251:H252"/>
    <mergeCell ref="B164:B172"/>
    <mergeCell ref="I181:I185"/>
    <mergeCell ref="J181:J185"/>
    <mergeCell ref="N181:N184"/>
    <mergeCell ref="D166:D170"/>
    <mergeCell ref="A178:A188"/>
    <mergeCell ref="A163:A173"/>
    <mergeCell ref="B289:B293"/>
    <mergeCell ref="C246:C247"/>
    <mergeCell ref="C251:C252"/>
    <mergeCell ref="C180:C186"/>
    <mergeCell ref="C165:C171"/>
    <mergeCell ref="A92:A104"/>
    <mergeCell ref="B93:B103"/>
    <mergeCell ref="C94:C102"/>
    <mergeCell ref="D95:D101"/>
    <mergeCell ref="H95:H101"/>
    <mergeCell ref="E96:E100"/>
    <mergeCell ref="I96:I100"/>
    <mergeCell ref="F97:F99"/>
    <mergeCell ref="AA97:AA98"/>
    <mergeCell ref="J97:J99"/>
    <mergeCell ref="F315:F316"/>
    <mergeCell ref="L315:L316"/>
    <mergeCell ref="D309:D310"/>
    <mergeCell ref="D315:D316"/>
    <mergeCell ref="E315:E316"/>
    <mergeCell ref="E309:E310"/>
    <mergeCell ref="F309:F310"/>
    <mergeCell ref="L309:L310"/>
    <mergeCell ref="AR97:AR100"/>
    <mergeCell ref="N97:N98"/>
    <mergeCell ref="Y97:Y98"/>
    <mergeCell ref="Z97:Z98"/>
    <mergeCell ref="O148:V148"/>
    <mergeCell ref="R117:R118"/>
    <mergeCell ref="O129:V129"/>
    <mergeCell ref="O131:V131"/>
    <mergeCell ref="K181:K185"/>
    <mergeCell ref="K166:K170"/>
    <mergeCell ref="I166:I170"/>
    <mergeCell ref="J166:J170"/>
    <mergeCell ref="F251:F252"/>
    <mergeCell ref="G251:G252"/>
    <mergeCell ref="N165:AL165"/>
    <mergeCell ref="O150:V150"/>
    <mergeCell ref="AM97:AM98"/>
    <mergeCell ref="AN97:AN98"/>
    <mergeCell ref="AO97:AO98"/>
    <mergeCell ref="AP97:AP98"/>
    <mergeCell ref="O92:AQ92"/>
    <mergeCell ref="O93:AQ93"/>
    <mergeCell ref="O94:AQ94"/>
    <mergeCell ref="O95:AQ95"/>
    <mergeCell ref="O96:AQ96"/>
    <mergeCell ref="AB97:AB98"/>
  </mergeCells>
  <phoneticPr fontId="8" type="noConversion"/>
  <dataValidations xWindow="636" yWindow="660" count="24">
    <dataValidation type="textLength" operator="lessThanOrEqual" allowBlank="1" showInputMessage="1" showErrorMessage="1" errorTitle="Ошибка" error="Допускается ввод не более 900 символов!" sqref="O80 K241 M181 I281 E256 R9:S9 R14:S14 W111:W118 O64:V64 W145:W152 W128:W135 I293:I295 J9 E4 J14 AB197 U209:X209 W202:X202 F226:F227 F230:F231 F234:F237 F222:F223 M213:P213 M217:P217 O32 AC193 M166:M170 G276 E205 F241:H241 I266 E271 G261 E261 E266 G271 I271 I276:I277 E277 O48 E246:E247 E304:G304 O95">
      <formula1>900</formula1>
    </dataValidation>
    <dataValidation type="decimal" allowBlank="1" showErrorMessage="1" errorTitle="Ошибка" error="Допускается ввод только действительных чисел!" sqref="Y193 X197:X198 AD166:AG166 Q166:Q169 AC181:AF181 P181 J315 J326 S97:W97 AG97:AK97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K14 O14 S66:S67 N166 U66:U67 Y197 U197 Q197 R166 S34:S35 S50:S51 U117:U118 U50:U51 U151:U152 S151:S152 S134:S135 S117:S118 U134:U135 U82:U83 S82:S83 G9 K9 O9 Z166 V166 AI172:AI174 AI166 Y181 Q181 U181 AH181 U34:U35 AJ181 AK166 Z106 Z97:Z98 AB97:AB98 AB106 AN106 AN97:AN98 AP97:AP98 AP106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82 T82:T83 R34 R134:R135 T134:T135 Y97 R117:R118 T117:T118 R50 R151:R152 T50:T51 T151:T152 AG181 AI181 R66 I241 T34:T35 J217:L217 T66:T67 T202:V202 R209:T209 J213:L213 AJ166 AH166 AA106 Y106 H309:I309 H315:I315 H321:I321 H326:I326 AA97:AA98 AM97 AO106 AM106 AO97:AO98"/>
    <dataValidation allowBlank="1" promptTitle="checkPeriodRange" sqref="AF182:AK182 Q51 Q152 Q135 Q118 AG167:AL167 Q35 Q67 Q83 R98:X98 AF98:AL98"/>
    <dataValidation type="list" allowBlank="1" showInputMessage="1" showErrorMessage="1" errorTitle="Ошибка" error="Выберите значение из списка" sqref="U193">
      <formula1>kind_of_diameters2</formula1>
    </dataValidation>
    <dataValidation type="decimal" allowBlank="1" showErrorMessage="1" errorTitle="Ошибка" error="Допускается ввод только неотрицательных чисел!" sqref="O151 F217:I217 F213:I213 F209:Q209 H202:S202 Q193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G202">
      <formula1>kind_of_heat_transfer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2">
      <formula1>kind_of_tariff_unit</formula1>
    </dataValidation>
    <dataValidation type="list" allowBlank="1" showInputMessage="1" errorTitle="Ошибка" error="Выберите значение из списка" prompt="Выберите значение из списка" sqref="O133 O116 O150">
      <formula1>kind_of_cons</formula1>
    </dataValidation>
    <dataValidation type="list" allowBlank="1" showInputMessage="1" showErrorMessage="1" errorTitle="Ошибка" error="Выберите значение из списка" sqref="O149">
      <formula1>kind_of_scheme_in</formula1>
    </dataValidation>
    <dataValidation type="list" allowBlank="1" showInputMessage="1" showErrorMessage="1" errorTitle="Ошибка" error="Выберите значение из списка" sqref="O49 O65 O33 O81 O96">
      <formula1>kind_of_cons</formula1>
    </dataValidation>
    <dataValidation type="list" allowBlank="1" showInputMessage="1" errorTitle="Ошибка" error="Выберите значение из списка" prompt="Выберите значение из списка" sqref="M151">
      <formula1>kind_of_heat_transfer</formula1>
    </dataValidation>
    <dataValidation type="list" allowBlank="1" showInputMessage="1" showErrorMessage="1" errorTitle="Ошибка" error="Выберите значение из списка" sqref="M117 M134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34 M82 M66 M50 M97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9">
      <formula1>kind_group_rates_load_filter</formula1>
    </dataValidation>
    <dataValidation allowBlank="1" showInputMessage="1" showErrorMessage="1" prompt="Выберите виды деятельности, выполнив двойной щелчок левой кнопки мыши по ячейке." sqref="F9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9:N10 N14:N15">
      <formula1>DESCRIPTION_TERRITORY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261 J241 H26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1">
      <formula1>"a"</formula1>
    </dataValidation>
    <dataValidation allowBlank="1" sqref="S68:S73 S36:S41 S84:S89 S52:S57 Z99:Z105 AN99:AN105"/>
    <dataValidation type="list" allowBlank="1" showInputMessage="1" showErrorMessage="1" errorTitle="Ошибка" error="Выберите значение из списка" prompt="Выберите значение из списка" sqref="E241">
      <formula1>kind_of_forms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M10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J309 J321">
      <formula1>kind_of_control_method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BA87"/>
  <sheetViews>
    <sheetView showGridLines="0" zoomScaleNormal="100" workbookViewId="0"/>
  </sheetViews>
  <sheetFormatPr defaultRowHeight="11.25"/>
  <cols>
    <col min="1" max="1" width="32.5703125" style="6" customWidth="1"/>
    <col min="2" max="2" width="9.140625" style="143"/>
    <col min="3" max="3" width="9.140625" style="146"/>
    <col min="4" max="4" width="26.5703125" style="146" customWidth="1"/>
    <col min="5" max="6" width="26.5703125" style="80" customWidth="1"/>
    <col min="7" max="7" width="31.42578125" style="80" customWidth="1"/>
    <col min="8" max="8" width="40.85546875" style="80" customWidth="1"/>
    <col min="9" max="9" width="14.5703125" style="80" customWidth="1"/>
    <col min="10" max="10" width="26.85546875" style="80" customWidth="1"/>
    <col min="11" max="11" width="50" style="80" customWidth="1"/>
    <col min="12" max="13" width="10.7109375" style="80" customWidth="1"/>
    <col min="14" max="14" width="55.140625" style="80" customWidth="1"/>
    <col min="15" max="15" width="31.85546875" style="80" customWidth="1"/>
    <col min="16" max="16" width="23.85546875" style="80" customWidth="1"/>
    <col min="17" max="17" width="46.5703125" style="80" customWidth="1"/>
    <col min="18" max="18" width="24" style="80" bestFit="1" customWidth="1"/>
    <col min="19" max="19" width="20.5703125" style="80" customWidth="1"/>
    <col min="20" max="20" width="22" style="80" customWidth="1"/>
    <col min="21" max="22" width="26.42578125" style="80" customWidth="1"/>
    <col min="23" max="23" width="8.28515625" style="80" hidden="1" customWidth="1"/>
    <col min="24" max="24" width="59.7109375" style="80" customWidth="1"/>
    <col min="25" max="25" width="49.140625" style="80" customWidth="1"/>
    <col min="26" max="26" width="11.140625" style="80" customWidth="1"/>
    <col min="27" max="30" width="29" style="80" customWidth="1"/>
    <col min="31" max="31" width="9.140625" style="80"/>
    <col min="32" max="32" width="34.7109375" style="80" customWidth="1"/>
    <col min="33" max="33" width="9.140625" style="80"/>
    <col min="34" max="35" width="34.42578125" style="80" customWidth="1"/>
    <col min="36" max="36" width="9.140625" style="80"/>
    <col min="37" max="37" width="24.5703125" style="80" customWidth="1"/>
    <col min="38" max="38" width="9.140625" style="80"/>
    <col min="39" max="39" width="26.140625" style="80" customWidth="1"/>
    <col min="40" max="40" width="1.7109375" style="80" customWidth="1"/>
    <col min="41" max="41" width="9.140625" style="80"/>
    <col min="42" max="42" width="27.28515625" style="80" customWidth="1"/>
    <col min="43" max="43" width="29.7109375" style="80" customWidth="1"/>
    <col min="44" max="44" width="1.7109375" style="80" customWidth="1"/>
    <col min="45" max="45" width="21.42578125" style="80" customWidth="1"/>
    <col min="46" max="46" width="1.7109375" style="80" customWidth="1"/>
    <col min="47" max="47" width="31.28515625" style="80" bestFit="1" customWidth="1"/>
    <col min="48" max="48" width="1.7109375" style="80" customWidth="1"/>
    <col min="49" max="50" width="9.140625" style="505"/>
    <col min="51" max="51" width="9.140625" style="80"/>
    <col min="52" max="52" width="20" style="80" customWidth="1"/>
    <col min="53" max="53" width="42.85546875" style="80" bestFit="1" customWidth="1"/>
    <col min="54" max="16384" width="9.140625" style="80"/>
  </cols>
  <sheetData>
    <row r="1" spans="1:53" s="142" customFormat="1" ht="43.5" customHeight="1">
      <c r="A1" s="151" t="s">
        <v>62</v>
      </c>
      <c r="B1" s="151" t="s">
        <v>342</v>
      </c>
      <c r="C1" s="151" t="s">
        <v>76</v>
      </c>
      <c r="D1" s="151" t="s">
        <v>73</v>
      </c>
      <c r="E1" s="151" t="s">
        <v>171</v>
      </c>
      <c r="F1" s="151" t="s">
        <v>209</v>
      </c>
      <c r="G1" s="151" t="s">
        <v>187</v>
      </c>
      <c r="H1" s="151" t="s">
        <v>191</v>
      </c>
      <c r="I1" s="151" t="s">
        <v>208</v>
      </c>
      <c r="J1" s="151" t="s">
        <v>225</v>
      </c>
      <c r="K1" s="151" t="s">
        <v>229</v>
      </c>
      <c r="L1" s="151"/>
      <c r="M1" s="151"/>
      <c r="N1" s="96" t="s">
        <v>263</v>
      </c>
      <c r="O1" s="151" t="s">
        <v>255</v>
      </c>
      <c r="P1" s="151" t="s">
        <v>278</v>
      </c>
      <c r="Q1" s="151" t="s">
        <v>318</v>
      </c>
      <c r="R1" s="151" t="s">
        <v>22</v>
      </c>
      <c r="S1" s="151" t="s">
        <v>30</v>
      </c>
      <c r="T1" s="188" t="s">
        <v>36</v>
      </c>
      <c r="U1" s="188" t="s">
        <v>41</v>
      </c>
      <c r="V1" s="574"/>
      <c r="W1" s="575" t="s">
        <v>307</v>
      </c>
      <c r="X1" s="503" t="s">
        <v>276</v>
      </c>
      <c r="Y1" s="503" t="s">
        <v>290</v>
      </c>
      <c r="Z1" s="151"/>
      <c r="AA1" s="283" t="s">
        <v>343</v>
      </c>
      <c r="AB1" s="283"/>
      <c r="AC1" s="283" t="s">
        <v>344</v>
      </c>
      <c r="AD1" s="283"/>
      <c r="AF1" s="188" t="s">
        <v>315</v>
      </c>
      <c r="AH1" s="151" t="s">
        <v>316</v>
      </c>
      <c r="AI1" s="151" t="s">
        <v>317</v>
      </c>
      <c r="AK1" s="151" t="s">
        <v>334</v>
      </c>
      <c r="AM1" s="151" t="s">
        <v>335</v>
      </c>
      <c r="AP1" s="151" t="s">
        <v>355</v>
      </c>
      <c r="AQ1" s="151" t="s">
        <v>354</v>
      </c>
      <c r="AS1" s="503" t="s">
        <v>360</v>
      </c>
      <c r="AU1" s="188" t="s">
        <v>381</v>
      </c>
      <c r="AW1" s="506" t="s">
        <v>511</v>
      </c>
      <c r="AX1" s="506" t="s">
        <v>512</v>
      </c>
      <c r="AZ1" s="1133" t="s">
        <v>543</v>
      </c>
      <c r="BA1" s="1133"/>
    </row>
    <row r="2" spans="1:53" ht="66.75" customHeight="1">
      <c r="A2" s="5" t="s">
        <v>91</v>
      </c>
      <c r="B2" s="42">
        <v>2000</v>
      </c>
      <c r="C2" s="42">
        <v>2013</v>
      </c>
      <c r="D2" s="42" t="s">
        <v>74</v>
      </c>
      <c r="E2" s="144" t="s">
        <v>172</v>
      </c>
      <c r="F2" s="144" t="s">
        <v>210</v>
      </c>
      <c r="G2" s="144" t="s">
        <v>185</v>
      </c>
      <c r="H2" s="144" t="s">
        <v>189</v>
      </c>
      <c r="I2" s="144" t="s">
        <v>83</v>
      </c>
      <c r="J2" s="144" t="s">
        <v>226</v>
      </c>
      <c r="K2" s="145" t="s">
        <v>230</v>
      </c>
      <c r="L2" s="222" t="s">
        <v>230</v>
      </c>
      <c r="M2" s="145">
        <v>1</v>
      </c>
      <c r="N2" s="97" t="s">
        <v>267</v>
      </c>
      <c r="O2" s="145" t="s">
        <v>348</v>
      </c>
      <c r="P2" s="223" t="s">
        <v>42</v>
      </c>
      <c r="Q2" s="225" t="s">
        <v>3</v>
      </c>
      <c r="R2" s="228" t="s">
        <v>25</v>
      </c>
      <c r="S2" s="226" t="s">
        <v>27</v>
      </c>
      <c r="T2" s="227" t="s">
        <v>31</v>
      </c>
      <c r="U2" s="222" t="s">
        <v>37</v>
      </c>
      <c r="V2" s="576">
        <v>1</v>
      </c>
      <c r="W2" s="577"/>
      <c r="X2" s="578">
        <v>111</v>
      </c>
      <c r="Y2" s="42"/>
      <c r="Z2" s="184"/>
      <c r="AA2" s="300" t="s">
        <v>363</v>
      </c>
      <c r="AB2" s="285" t="s">
        <v>363</v>
      </c>
      <c r="AC2" s="42" t="s">
        <v>292</v>
      </c>
      <c r="AD2" s="285" t="s">
        <v>292</v>
      </c>
      <c r="AF2" s="43" t="s">
        <v>37</v>
      </c>
      <c r="AH2" s="144" t="s">
        <v>320</v>
      </c>
      <c r="AI2" s="144" t="s">
        <v>320</v>
      </c>
      <c r="AK2" s="144" t="s">
        <v>326</v>
      </c>
      <c r="AM2" s="144" t="s">
        <v>336</v>
      </c>
      <c r="AP2" s="912" t="s">
        <v>564</v>
      </c>
      <c r="AQ2" s="42" t="s">
        <v>563</v>
      </c>
      <c r="AS2" s="42" t="s">
        <v>358</v>
      </c>
      <c r="AU2" s="43" t="s">
        <v>374</v>
      </c>
      <c r="AW2" s="507" t="s">
        <v>513</v>
      </c>
      <c r="AX2" s="508" t="s">
        <v>513</v>
      </c>
      <c r="AZ2" s="561" t="s">
        <v>544</v>
      </c>
      <c r="BA2" s="562" t="s">
        <v>545</v>
      </c>
    </row>
    <row r="3" spans="1:53" ht="66.75" customHeight="1">
      <c r="A3" s="5" t="s">
        <v>92</v>
      </c>
      <c r="B3" s="42">
        <v>2001</v>
      </c>
      <c r="C3" s="42">
        <v>2014</v>
      </c>
      <c r="D3" s="42" t="s">
        <v>75</v>
      </c>
      <c r="E3" s="144" t="s">
        <v>173</v>
      </c>
      <c r="F3" s="144" t="s">
        <v>211</v>
      </c>
      <c r="G3" s="144" t="s">
        <v>186</v>
      </c>
      <c r="H3" s="144" t="s">
        <v>190</v>
      </c>
      <c r="I3" s="144" t="s">
        <v>49</v>
      </c>
      <c r="J3" s="144" t="s">
        <v>264</v>
      </c>
      <c r="K3" s="145" t="s">
        <v>232</v>
      </c>
      <c r="L3" s="145" t="s">
        <v>232</v>
      </c>
      <c r="M3" s="145">
        <v>2</v>
      </c>
      <c r="N3" s="97" t="s">
        <v>242</v>
      </c>
      <c r="O3" s="222" t="s">
        <v>349</v>
      </c>
      <c r="P3" s="223" t="s">
        <v>43</v>
      </c>
      <c r="Q3" s="225" t="s">
        <v>283</v>
      </c>
      <c r="R3" s="224" t="s">
        <v>285</v>
      </c>
      <c r="S3" s="226" t="s">
        <v>28</v>
      </c>
      <c r="T3" s="227" t="s">
        <v>32</v>
      </c>
      <c r="U3" s="222" t="s">
        <v>38</v>
      </c>
      <c r="V3" s="576">
        <v>2</v>
      </c>
      <c r="W3" s="577"/>
      <c r="X3" s="578" t="s">
        <v>563</v>
      </c>
      <c r="Y3" s="42" t="s">
        <v>567</v>
      </c>
      <c r="Z3" s="184"/>
      <c r="AA3" s="300" t="s">
        <v>362</v>
      </c>
      <c r="AB3" s="285" t="s">
        <v>362</v>
      </c>
      <c r="AC3" s="42" t="s">
        <v>293</v>
      </c>
      <c r="AD3" s="285" t="s">
        <v>293</v>
      </c>
      <c r="AF3" s="43" t="s">
        <v>38</v>
      </c>
      <c r="AH3" s="144" t="s">
        <v>345</v>
      </c>
      <c r="AI3" s="144" t="s">
        <v>324</v>
      </c>
      <c r="AK3" s="144" t="s">
        <v>327</v>
      </c>
      <c r="AM3" s="144" t="s">
        <v>337</v>
      </c>
      <c r="AP3" s="912" t="s">
        <v>563</v>
      </c>
      <c r="AQ3" s="42" t="s">
        <v>566</v>
      </c>
      <c r="AS3" s="42" t="s">
        <v>359</v>
      </c>
      <c r="AU3" s="43" t="s">
        <v>375</v>
      </c>
      <c r="AW3" s="507" t="s">
        <v>514</v>
      </c>
      <c r="AX3" s="508" t="s">
        <v>514</v>
      </c>
      <c r="AZ3" s="147" t="s">
        <v>611</v>
      </c>
      <c r="BA3" s="224" t="s">
        <v>610</v>
      </c>
    </row>
    <row r="4" spans="1:53" ht="66.75" customHeight="1">
      <c r="A4" s="5" t="s">
        <v>93</v>
      </c>
      <c r="B4" s="42">
        <v>2002</v>
      </c>
      <c r="C4" s="42">
        <v>2015</v>
      </c>
      <c r="E4" s="144" t="s">
        <v>174</v>
      </c>
      <c r="F4" s="144" t="s">
        <v>212</v>
      </c>
      <c r="H4" s="144" t="s">
        <v>2</v>
      </c>
      <c r="I4" s="144" t="s">
        <v>50</v>
      </c>
      <c r="J4" s="144" t="s">
        <v>265</v>
      </c>
      <c r="K4" s="145" t="s">
        <v>233</v>
      </c>
      <c r="L4" s="145" t="s">
        <v>233</v>
      </c>
      <c r="M4" s="145">
        <v>3</v>
      </c>
      <c r="N4" s="97" t="s">
        <v>268</v>
      </c>
      <c r="O4" s="222" t="s">
        <v>350</v>
      </c>
      <c r="Q4" s="225" t="s">
        <v>24</v>
      </c>
      <c r="R4" s="224" t="s">
        <v>706</v>
      </c>
      <c r="S4" s="226" t="s">
        <v>29</v>
      </c>
      <c r="T4" s="227" t="s">
        <v>33</v>
      </c>
      <c r="U4" s="222" t="s">
        <v>39</v>
      </c>
      <c r="V4" s="576">
        <v>3</v>
      </c>
      <c r="W4" s="577"/>
      <c r="X4" s="578">
        <v>222</v>
      </c>
      <c r="Y4" s="42"/>
      <c r="Z4" s="284"/>
      <c r="AA4" s="299" t="s">
        <v>361</v>
      </c>
      <c r="AB4" s="80" t="s">
        <v>361</v>
      </c>
      <c r="AC4" s="42" t="s">
        <v>294</v>
      </c>
      <c r="AD4" s="285" t="s">
        <v>294</v>
      </c>
      <c r="AF4" s="43" t="s">
        <v>39</v>
      </c>
      <c r="AH4" s="43" t="s">
        <v>351</v>
      </c>
      <c r="AK4" s="144" t="s">
        <v>328</v>
      </c>
      <c r="AM4" s="144" t="s">
        <v>338</v>
      </c>
      <c r="AP4" s="912" t="s">
        <v>566</v>
      </c>
      <c r="AQ4" s="42" t="s">
        <v>565</v>
      </c>
      <c r="AS4" s="42" t="s">
        <v>325</v>
      </c>
      <c r="AU4" s="43" t="s">
        <v>376</v>
      </c>
      <c r="AW4" s="507" t="s">
        <v>515</v>
      </c>
      <c r="AX4" s="508" t="s">
        <v>515</v>
      </c>
      <c r="AZ4" s="147" t="s">
        <v>613</v>
      </c>
      <c r="BA4" s="224" t="s">
        <v>612</v>
      </c>
    </row>
    <row r="5" spans="1:53" ht="66.75" customHeight="1">
      <c r="A5" s="5" t="s">
        <v>94</v>
      </c>
      <c r="B5" s="42">
        <v>2003</v>
      </c>
      <c r="C5" s="42">
        <v>2016</v>
      </c>
      <c r="E5" s="144" t="s">
        <v>175</v>
      </c>
      <c r="F5" s="144" t="s">
        <v>213</v>
      </c>
      <c r="I5" s="144" t="s">
        <v>51</v>
      </c>
      <c r="K5" s="145" t="s">
        <v>231</v>
      </c>
      <c r="L5" s="145" t="s">
        <v>231</v>
      </c>
      <c r="M5" s="145">
        <v>4</v>
      </c>
      <c r="N5" s="147" t="s">
        <v>269</v>
      </c>
      <c r="O5" s="144" t="s">
        <v>320</v>
      </c>
      <c r="Q5" s="225" t="s">
        <v>284</v>
      </c>
      <c r="R5" s="224" t="s">
        <v>286</v>
      </c>
      <c r="T5" s="43" t="s">
        <v>34</v>
      </c>
      <c r="U5" s="222" t="s">
        <v>40</v>
      </c>
      <c r="V5" s="576">
        <v>4</v>
      </c>
      <c r="W5" s="577"/>
      <c r="X5" s="578">
        <v>333</v>
      </c>
      <c r="Y5" s="42"/>
      <c r="Z5" s="284">
        <v>1</v>
      </c>
      <c r="AA5" s="299" t="s">
        <v>364</v>
      </c>
      <c r="AB5" s="80" t="s">
        <v>364</v>
      </c>
      <c r="AF5" s="43" t="s">
        <v>309</v>
      </c>
      <c r="AH5" s="144" t="s">
        <v>346</v>
      </c>
      <c r="AK5" s="144" t="s">
        <v>329</v>
      </c>
      <c r="AM5" s="144" t="s">
        <v>339</v>
      </c>
      <c r="AP5" s="912" t="s">
        <v>565</v>
      </c>
      <c r="AQ5" s="42"/>
      <c r="AU5" s="43" t="s">
        <v>377</v>
      </c>
      <c r="AW5" s="507" t="s">
        <v>516</v>
      </c>
      <c r="AX5" s="508" t="s">
        <v>516</v>
      </c>
      <c r="AZ5" s="147" t="s">
        <v>624</v>
      </c>
      <c r="BA5" s="224" t="s">
        <v>623</v>
      </c>
    </row>
    <row r="6" spans="1:53" ht="66.75" customHeight="1">
      <c r="A6" s="5" t="s">
        <v>95</v>
      </c>
      <c r="B6" s="42">
        <v>2004</v>
      </c>
      <c r="C6" s="42">
        <v>2017</v>
      </c>
      <c r="E6" s="144" t="s">
        <v>176</v>
      </c>
      <c r="F6" s="148"/>
      <c r="G6" s="151" t="s">
        <v>273</v>
      </c>
      <c r="H6" s="151" t="s">
        <v>241</v>
      </c>
      <c r="I6" s="144" t="s">
        <v>63</v>
      </c>
      <c r="J6" s="151" t="s">
        <v>247</v>
      </c>
      <c r="N6" s="147" t="s">
        <v>270</v>
      </c>
      <c r="O6" s="144" t="s">
        <v>324</v>
      </c>
      <c r="R6" s="224" t="s">
        <v>3</v>
      </c>
      <c r="T6" s="43" t="s">
        <v>35</v>
      </c>
      <c r="U6" s="222" t="s">
        <v>309</v>
      </c>
      <c r="V6" s="576">
        <v>5</v>
      </c>
      <c r="W6" s="577"/>
      <c r="X6" s="42" t="s">
        <v>564</v>
      </c>
      <c r="Y6" s="42" t="s">
        <v>567</v>
      </c>
      <c r="Z6" s="284"/>
      <c r="AA6" s="299"/>
      <c r="AH6" s="144" t="s">
        <v>347</v>
      </c>
      <c r="AK6" s="144" t="s">
        <v>330</v>
      </c>
      <c r="AM6" s="144" t="s">
        <v>340</v>
      </c>
      <c r="AP6" s="504"/>
      <c r="AQ6" s="42"/>
      <c r="AU6" s="302" t="s">
        <v>378</v>
      </c>
      <c r="AW6" s="507" t="s">
        <v>517</v>
      </c>
      <c r="AX6" s="508" t="s">
        <v>517</v>
      </c>
      <c r="AZ6" s="827" t="s">
        <v>625</v>
      </c>
      <c r="BA6" s="224" t="s">
        <v>626</v>
      </c>
    </row>
    <row r="7" spans="1:53" ht="66.75" customHeight="1">
      <c r="A7" s="5" t="s">
        <v>96</v>
      </c>
      <c r="B7" s="42">
        <v>2005</v>
      </c>
      <c r="E7" s="144" t="s">
        <v>177</v>
      </c>
      <c r="F7" s="148"/>
      <c r="G7" s="144" t="s">
        <v>238</v>
      </c>
      <c r="H7" s="144" t="s">
        <v>240</v>
      </c>
      <c r="I7" s="144" t="s">
        <v>64</v>
      </c>
      <c r="J7" s="144" t="s">
        <v>266</v>
      </c>
      <c r="N7" s="149" t="s">
        <v>271</v>
      </c>
      <c r="O7" s="144" t="s">
        <v>345</v>
      </c>
      <c r="U7" s="222" t="s">
        <v>75</v>
      </c>
      <c r="V7" s="579" t="s">
        <v>64</v>
      </c>
      <c r="W7" s="577"/>
      <c r="X7" s="42">
        <v>66666</v>
      </c>
      <c r="Y7" s="42"/>
      <c r="Z7" s="284"/>
      <c r="AA7" s="299"/>
      <c r="AH7" s="144" t="s">
        <v>321</v>
      </c>
      <c r="AK7" s="144" t="s">
        <v>331</v>
      </c>
      <c r="AM7" s="144" t="s">
        <v>341</v>
      </c>
      <c r="AP7" s="504"/>
      <c r="AQ7" s="42"/>
      <c r="AU7" s="302" t="s">
        <v>379</v>
      </c>
      <c r="AW7" s="507" t="s">
        <v>518</v>
      </c>
      <c r="AX7" s="508" t="s">
        <v>518</v>
      </c>
    </row>
    <row r="8" spans="1:53" ht="66.75" customHeight="1">
      <c r="A8" s="5" t="s">
        <v>97</v>
      </c>
      <c r="B8" s="42">
        <v>2006</v>
      </c>
      <c r="E8" s="144" t="s">
        <v>178</v>
      </c>
      <c r="F8" s="148"/>
      <c r="G8" s="144" t="s">
        <v>239</v>
      </c>
      <c r="H8" s="144" t="s">
        <v>246</v>
      </c>
      <c r="I8" s="144" t="s">
        <v>169</v>
      </c>
      <c r="J8" s="144" t="s">
        <v>262</v>
      </c>
      <c r="N8" s="150" t="s">
        <v>272</v>
      </c>
      <c r="O8" s="144" t="s">
        <v>351</v>
      </c>
      <c r="V8" s="579" t="s">
        <v>169</v>
      </c>
      <c r="W8" s="577"/>
      <c r="X8" s="42">
        <v>77777</v>
      </c>
      <c r="Y8" s="42"/>
      <c r="Z8" s="284"/>
      <c r="AA8" s="299"/>
      <c r="AK8" s="144" t="s">
        <v>332</v>
      </c>
      <c r="AP8" s="231"/>
      <c r="AU8" s="302" t="s">
        <v>380</v>
      </c>
      <c r="AW8" s="507" t="s">
        <v>519</v>
      </c>
      <c r="AX8" s="508" t="s">
        <v>519</v>
      </c>
    </row>
    <row r="9" spans="1:53" ht="66.75" customHeight="1">
      <c r="A9" s="5" t="s">
        <v>98</v>
      </c>
      <c r="B9" s="42">
        <v>2007</v>
      </c>
      <c r="E9" s="144" t="s">
        <v>179</v>
      </c>
      <c r="F9" s="148"/>
      <c r="G9" s="144" t="s">
        <v>246</v>
      </c>
      <c r="I9" s="144" t="s">
        <v>170</v>
      </c>
      <c r="O9" s="144" t="s">
        <v>346</v>
      </c>
      <c r="V9" s="579" t="s">
        <v>170</v>
      </c>
      <c r="W9" s="577"/>
      <c r="X9" s="42">
        <v>8888</v>
      </c>
      <c r="Y9" s="42"/>
      <c r="Z9" s="284">
        <v>1</v>
      </c>
      <c r="AA9" s="299"/>
      <c r="AK9" s="144" t="s">
        <v>333</v>
      </c>
      <c r="AP9" s="231"/>
      <c r="AW9" s="507" t="s">
        <v>520</v>
      </c>
      <c r="AX9" s="508" t="s">
        <v>520</v>
      </c>
    </row>
    <row r="10" spans="1:53" ht="66.75" customHeight="1">
      <c r="A10" s="5" t="s">
        <v>99</v>
      </c>
      <c r="B10" s="42">
        <v>2008</v>
      </c>
      <c r="E10" s="144" t="s">
        <v>180</v>
      </c>
      <c r="F10" s="148"/>
      <c r="I10" s="144" t="s">
        <v>193</v>
      </c>
      <c r="O10" s="144" t="s">
        <v>347</v>
      </c>
      <c r="V10" s="579" t="s">
        <v>193</v>
      </c>
      <c r="W10" s="577"/>
      <c r="X10" s="578" t="s">
        <v>565</v>
      </c>
      <c r="Y10" s="42" t="s">
        <v>562</v>
      </c>
      <c r="Z10" s="284"/>
      <c r="AP10" s="231"/>
      <c r="AW10" s="507" t="s">
        <v>521</v>
      </c>
      <c r="AX10" s="508" t="s">
        <v>521</v>
      </c>
    </row>
    <row r="11" spans="1:53" ht="66.75" customHeight="1">
      <c r="A11" s="5" t="s">
        <v>100</v>
      </c>
      <c r="B11" s="42">
        <v>2009</v>
      </c>
      <c r="E11" s="144" t="s">
        <v>181</v>
      </c>
      <c r="F11" s="148"/>
      <c r="I11" s="144" t="s">
        <v>194</v>
      </c>
      <c r="O11" s="144" t="s">
        <v>321</v>
      </c>
      <c r="V11" s="579" t="s">
        <v>194</v>
      </c>
      <c r="W11" s="579"/>
      <c r="X11" s="578" t="s">
        <v>566</v>
      </c>
      <c r="Y11" s="42" t="s">
        <v>562</v>
      </c>
      <c r="Z11" s="284"/>
      <c r="AP11" s="231"/>
      <c r="AW11" s="507" t="s">
        <v>522</v>
      </c>
      <c r="AX11" s="508" t="s">
        <v>522</v>
      </c>
    </row>
    <row r="12" spans="1:53" ht="33.75">
      <c r="A12" s="5" t="s">
        <v>60</v>
      </c>
      <c r="B12" s="42">
        <v>2010</v>
      </c>
      <c r="E12" s="144" t="s">
        <v>182</v>
      </c>
      <c r="F12" s="148"/>
      <c r="G12" s="151" t="s">
        <v>274</v>
      </c>
      <c r="H12" s="151" t="s">
        <v>243</v>
      </c>
      <c r="I12" s="144" t="s">
        <v>195</v>
      </c>
      <c r="O12" s="152" t="s">
        <v>352</v>
      </c>
      <c r="AW12" s="507" t="s">
        <v>194</v>
      </c>
      <c r="AX12" s="508" t="s">
        <v>194</v>
      </c>
    </row>
    <row r="13" spans="1:53" ht="22.5">
      <c r="A13" s="5" t="s">
        <v>101</v>
      </c>
      <c r="B13" s="42">
        <v>2011</v>
      </c>
      <c r="E13" s="144" t="s">
        <v>183</v>
      </c>
      <c r="F13" s="148"/>
      <c r="G13" s="144" t="s">
        <v>244</v>
      </c>
      <c r="H13" s="144" t="s">
        <v>245</v>
      </c>
      <c r="I13" s="144" t="s">
        <v>196</v>
      </c>
      <c r="O13" s="152" t="s">
        <v>333</v>
      </c>
      <c r="AW13" s="507" t="s">
        <v>195</v>
      </c>
      <c r="AX13" s="508" t="s">
        <v>195</v>
      </c>
    </row>
    <row r="14" spans="1:53" ht="21" customHeight="1">
      <c r="A14" s="5" t="s">
        <v>61</v>
      </c>
      <c r="B14" s="42">
        <v>2012</v>
      </c>
      <c r="G14" s="144" t="s">
        <v>246</v>
      </c>
      <c r="H14" s="144" t="s">
        <v>246</v>
      </c>
      <c r="I14" s="144" t="s">
        <v>197</v>
      </c>
      <c r="N14" s="96" t="s">
        <v>298</v>
      </c>
      <c r="AW14" s="507" t="s">
        <v>196</v>
      </c>
      <c r="AX14" s="508" t="s">
        <v>196</v>
      </c>
    </row>
    <row r="15" spans="1:53" ht="21" customHeight="1">
      <c r="A15" s="5" t="s">
        <v>423</v>
      </c>
      <c r="B15" s="42">
        <v>2013</v>
      </c>
      <c r="I15" s="144" t="s">
        <v>198</v>
      </c>
      <c r="N15" s="221" t="s">
        <v>306</v>
      </c>
      <c r="AW15" s="507" t="s">
        <v>197</v>
      </c>
      <c r="AX15" s="508" t="s">
        <v>197</v>
      </c>
    </row>
    <row r="16" spans="1:53" ht="21" customHeight="1">
      <c r="A16" s="5" t="s">
        <v>102</v>
      </c>
      <c r="B16" s="42">
        <v>2014</v>
      </c>
      <c r="I16" s="144" t="s">
        <v>199</v>
      </c>
      <c r="N16" s="221" t="s">
        <v>305</v>
      </c>
      <c r="AW16" s="507" t="s">
        <v>198</v>
      </c>
      <c r="AX16" s="508" t="s">
        <v>198</v>
      </c>
    </row>
    <row r="17" spans="1:50" ht="21" customHeight="1">
      <c r="A17" s="5" t="s">
        <v>103</v>
      </c>
      <c r="B17" s="42">
        <v>2015</v>
      </c>
      <c r="I17" s="144" t="s">
        <v>200</v>
      </c>
      <c r="N17" s="221" t="s">
        <v>304</v>
      </c>
      <c r="X17" s="298"/>
      <c r="AW17" s="507" t="s">
        <v>199</v>
      </c>
      <c r="AX17" s="508" t="s">
        <v>199</v>
      </c>
    </row>
    <row r="18" spans="1:50" ht="21" customHeight="1">
      <c r="A18" s="5" t="s">
        <v>104</v>
      </c>
      <c r="B18" s="42">
        <v>2016</v>
      </c>
      <c r="I18" s="144" t="s">
        <v>201</v>
      </c>
      <c r="N18" s="221" t="s">
        <v>303</v>
      </c>
      <c r="X18" s="298"/>
      <c r="AW18" s="507" t="s">
        <v>200</v>
      </c>
      <c r="AX18" s="508" t="s">
        <v>200</v>
      </c>
    </row>
    <row r="19" spans="1:50" ht="21" customHeight="1">
      <c r="A19" s="5" t="s">
        <v>105</v>
      </c>
      <c r="B19" s="42">
        <v>2017</v>
      </c>
      <c r="I19" s="144" t="s">
        <v>202</v>
      </c>
      <c r="N19" s="221" t="s">
        <v>302</v>
      </c>
      <c r="X19" s="298"/>
      <c r="AW19" s="507" t="s">
        <v>201</v>
      </c>
      <c r="AX19" s="508" t="s">
        <v>201</v>
      </c>
    </row>
    <row r="20" spans="1:50" ht="21" customHeight="1">
      <c r="A20" s="5" t="s">
        <v>106</v>
      </c>
      <c r="B20" s="42">
        <v>2018</v>
      </c>
      <c r="I20" s="144" t="s">
        <v>203</v>
      </c>
      <c r="N20" s="221" t="s">
        <v>301</v>
      </c>
      <c r="AW20" s="507" t="s">
        <v>202</v>
      </c>
      <c r="AX20" s="508" t="s">
        <v>202</v>
      </c>
    </row>
    <row r="21" spans="1:50" ht="21" customHeight="1">
      <c r="A21" s="5" t="s">
        <v>107</v>
      </c>
      <c r="B21" s="42">
        <v>2019</v>
      </c>
      <c r="I21" s="144" t="s">
        <v>204</v>
      </c>
      <c r="N21" s="221" t="s">
        <v>300</v>
      </c>
      <c r="AW21" s="507" t="s">
        <v>203</v>
      </c>
      <c r="AX21" s="508" t="s">
        <v>203</v>
      </c>
    </row>
    <row r="22" spans="1:50" ht="21" customHeight="1">
      <c r="A22" s="5" t="s">
        <v>108</v>
      </c>
      <c r="B22" s="42">
        <v>2020</v>
      </c>
      <c r="N22" s="221" t="s">
        <v>299</v>
      </c>
      <c r="AW22" s="507" t="s">
        <v>204</v>
      </c>
      <c r="AX22" s="508" t="s">
        <v>204</v>
      </c>
    </row>
    <row r="23" spans="1:50" ht="21" customHeight="1">
      <c r="A23" s="5" t="s">
        <v>109</v>
      </c>
      <c r="B23" s="42">
        <v>2021</v>
      </c>
      <c r="AW23" s="507" t="s">
        <v>523</v>
      </c>
      <c r="AX23" s="508" t="s">
        <v>523</v>
      </c>
    </row>
    <row r="24" spans="1:50" ht="21" customHeight="1">
      <c r="A24" s="5" t="s">
        <v>110</v>
      </c>
      <c r="B24" s="42">
        <v>2022</v>
      </c>
      <c r="AW24" s="507" t="s">
        <v>524</v>
      </c>
      <c r="AX24" s="508" t="s">
        <v>524</v>
      </c>
    </row>
    <row r="25" spans="1:50">
      <c r="A25" s="5" t="s">
        <v>111</v>
      </c>
      <c r="B25" s="42">
        <v>2023</v>
      </c>
      <c r="AW25" s="507" t="s">
        <v>525</v>
      </c>
      <c r="AX25" s="508" t="s">
        <v>525</v>
      </c>
    </row>
    <row r="26" spans="1:50">
      <c r="A26" s="5" t="s">
        <v>112</v>
      </c>
      <c r="B26" s="42">
        <v>2024</v>
      </c>
      <c r="AX26" s="508" t="s">
        <v>526</v>
      </c>
    </row>
    <row r="27" spans="1:50">
      <c r="A27" s="5" t="s">
        <v>113</v>
      </c>
      <c r="B27" s="42">
        <v>2025</v>
      </c>
      <c r="AX27" s="508" t="s">
        <v>527</v>
      </c>
    </row>
    <row r="28" spans="1:50">
      <c r="A28" s="5" t="s">
        <v>114</v>
      </c>
      <c r="D28" s="367"/>
      <c r="E28" s="368"/>
      <c r="F28" s="368"/>
      <c r="H28" s="369" t="s">
        <v>412</v>
      </c>
      <c r="AX28" s="508" t="s">
        <v>528</v>
      </c>
    </row>
    <row r="29" spans="1:50">
      <c r="A29" s="5" t="s">
        <v>115</v>
      </c>
      <c r="D29" s="370" t="s">
        <v>413</v>
      </c>
      <c r="E29" s="371" t="str">
        <f>IF(periodStart = "","", periodStart)</f>
        <v>01.01.2023</v>
      </c>
      <c r="F29" s="371" t="str">
        <f>IF(periodEnd = "","", periodEnd)</f>
        <v>31.12.2023</v>
      </c>
      <c r="H29" s="372" t="s">
        <v>2833</v>
      </c>
      <c r="AX29" s="508" t="s">
        <v>529</v>
      </c>
    </row>
    <row r="30" spans="1:50">
      <c r="A30" s="5" t="s">
        <v>116</v>
      </c>
      <c r="D30" s="373"/>
      <c r="E30" s="374"/>
      <c r="F30" s="374"/>
      <c r="AX30" s="508" t="s">
        <v>530</v>
      </c>
    </row>
    <row r="31" spans="1:50" ht="12.75">
      <c r="A31" s="5" t="s">
        <v>117</v>
      </c>
      <c r="D31" s="367"/>
      <c r="E31" s="368"/>
      <c r="F31" s="368"/>
      <c r="H31" s="375"/>
      <c r="AX31" s="508" t="s">
        <v>531</v>
      </c>
    </row>
    <row r="32" spans="1:50">
      <c r="A32" s="5" t="s">
        <v>118</v>
      </c>
      <c r="D32" s="370" t="s">
        <v>414</v>
      </c>
      <c r="E32" s="376"/>
      <c r="F32" s="376"/>
      <c r="H32" s="377" t="s">
        <v>415</v>
      </c>
      <c r="AX32" s="508" t="s">
        <v>532</v>
      </c>
    </row>
    <row r="33" spans="1:50">
      <c r="A33" s="5" t="s">
        <v>119</v>
      </c>
      <c r="AX33" s="508" t="s">
        <v>533</v>
      </c>
    </row>
    <row r="34" spans="1:50">
      <c r="A34" s="5" t="s">
        <v>120</v>
      </c>
      <c r="AX34" s="508" t="s">
        <v>534</v>
      </c>
    </row>
    <row r="35" spans="1:50">
      <c r="A35" s="5" t="s">
        <v>121</v>
      </c>
      <c r="AX35" s="508" t="s">
        <v>535</v>
      </c>
    </row>
    <row r="36" spans="1:50">
      <c r="A36" s="5" t="s">
        <v>85</v>
      </c>
      <c r="AX36" s="508" t="s">
        <v>536</v>
      </c>
    </row>
    <row r="37" spans="1:50">
      <c r="A37" s="5" t="s">
        <v>86</v>
      </c>
      <c r="AX37" s="508" t="s">
        <v>537</v>
      </c>
    </row>
    <row r="38" spans="1:50">
      <c r="A38" s="5" t="s">
        <v>87</v>
      </c>
      <c r="AX38" s="508" t="s">
        <v>538</v>
      </c>
    </row>
    <row r="39" spans="1:50">
      <c r="A39" s="5" t="s">
        <v>88</v>
      </c>
      <c r="AX39" s="508" t="s">
        <v>486</v>
      </c>
    </row>
    <row r="40" spans="1:50">
      <c r="A40" s="5" t="s">
        <v>89</v>
      </c>
      <c r="AX40" s="508" t="s">
        <v>487</v>
      </c>
    </row>
    <row r="41" spans="1:50">
      <c r="A41" s="5" t="s">
        <v>90</v>
      </c>
      <c r="AX41" s="508" t="s">
        <v>488</v>
      </c>
    </row>
    <row r="42" spans="1:50">
      <c r="A42" s="5" t="s">
        <v>122</v>
      </c>
      <c r="AX42" s="508" t="s">
        <v>489</v>
      </c>
    </row>
    <row r="43" spans="1:50">
      <c r="A43" s="5" t="s">
        <v>123</v>
      </c>
      <c r="AX43" s="508" t="s">
        <v>490</v>
      </c>
    </row>
    <row r="44" spans="1:50">
      <c r="A44" s="5" t="s">
        <v>124</v>
      </c>
      <c r="AX44" s="508" t="s">
        <v>491</v>
      </c>
    </row>
    <row r="45" spans="1:50">
      <c r="A45" s="5" t="s">
        <v>125</v>
      </c>
      <c r="AX45" s="508" t="s">
        <v>492</v>
      </c>
    </row>
    <row r="46" spans="1:50">
      <c r="A46" s="5" t="s">
        <v>126</v>
      </c>
      <c r="AX46" s="508" t="s">
        <v>493</v>
      </c>
    </row>
    <row r="47" spans="1:50">
      <c r="A47" s="5" t="s">
        <v>147</v>
      </c>
      <c r="AX47" s="508" t="s">
        <v>494</v>
      </c>
    </row>
    <row r="48" spans="1:50">
      <c r="A48" s="5" t="s">
        <v>148</v>
      </c>
      <c r="AX48" s="508" t="s">
        <v>495</v>
      </c>
    </row>
    <row r="49" spans="1:50">
      <c r="A49" s="5" t="s">
        <v>149</v>
      </c>
      <c r="AX49" s="508" t="s">
        <v>496</v>
      </c>
    </row>
    <row r="50" spans="1:50">
      <c r="A50" s="5" t="s">
        <v>127</v>
      </c>
      <c r="AX50" s="508" t="s">
        <v>497</v>
      </c>
    </row>
    <row r="51" spans="1:50">
      <c r="A51" s="5" t="s">
        <v>128</v>
      </c>
      <c r="AX51" s="508" t="s">
        <v>498</v>
      </c>
    </row>
    <row r="52" spans="1:50">
      <c r="A52" s="5" t="s">
        <v>129</v>
      </c>
      <c r="AX52" s="508" t="s">
        <v>499</v>
      </c>
    </row>
    <row r="53" spans="1:50">
      <c r="A53" s="5" t="s">
        <v>130</v>
      </c>
      <c r="AX53" s="508" t="s">
        <v>500</v>
      </c>
    </row>
    <row r="54" spans="1:50">
      <c r="A54" s="5" t="s">
        <v>131</v>
      </c>
      <c r="AX54" s="508" t="s">
        <v>501</v>
      </c>
    </row>
    <row r="55" spans="1:50">
      <c r="A55" s="5" t="s">
        <v>132</v>
      </c>
      <c r="AX55" s="508" t="s">
        <v>502</v>
      </c>
    </row>
    <row r="56" spans="1:50">
      <c r="A56" s="5" t="s">
        <v>133</v>
      </c>
      <c r="AX56" s="508" t="s">
        <v>503</v>
      </c>
    </row>
    <row r="57" spans="1:50">
      <c r="A57" s="5" t="s">
        <v>382</v>
      </c>
      <c r="AX57" s="508" t="s">
        <v>504</v>
      </c>
    </row>
    <row r="58" spans="1:50">
      <c r="A58" s="5" t="s">
        <v>134</v>
      </c>
      <c r="AX58" s="508" t="s">
        <v>505</v>
      </c>
    </row>
    <row r="59" spans="1:50">
      <c r="A59" s="5" t="s">
        <v>135</v>
      </c>
      <c r="AX59" s="508" t="s">
        <v>506</v>
      </c>
    </row>
    <row r="60" spans="1:50">
      <c r="A60" s="5" t="s">
        <v>136</v>
      </c>
      <c r="AX60" s="508" t="s">
        <v>507</v>
      </c>
    </row>
    <row r="61" spans="1:50">
      <c r="A61" s="5" t="s">
        <v>137</v>
      </c>
      <c r="AX61" s="508" t="s">
        <v>508</v>
      </c>
    </row>
    <row r="62" spans="1:50">
      <c r="A62" s="5" t="s">
        <v>80</v>
      </c>
    </row>
    <row r="63" spans="1:50">
      <c r="A63" s="5" t="s">
        <v>138</v>
      </c>
    </row>
    <row r="64" spans="1:50">
      <c r="A64" s="5" t="s">
        <v>139</v>
      </c>
    </row>
    <row r="65" spans="1:1">
      <c r="A65" s="5" t="s">
        <v>140</v>
      </c>
    </row>
    <row r="66" spans="1:1">
      <c r="A66" s="5" t="s">
        <v>141</v>
      </c>
    </row>
    <row r="67" spans="1:1">
      <c r="A67" s="5" t="s">
        <v>142</v>
      </c>
    </row>
    <row r="68" spans="1:1">
      <c r="A68" s="5" t="s">
        <v>143</v>
      </c>
    </row>
    <row r="69" spans="1:1">
      <c r="A69" s="5" t="s">
        <v>144</v>
      </c>
    </row>
    <row r="70" spans="1:1">
      <c r="A70" s="5" t="s">
        <v>145</v>
      </c>
    </row>
    <row r="71" spans="1:1">
      <c r="A71" s="5" t="s">
        <v>146</v>
      </c>
    </row>
    <row r="72" spans="1:1">
      <c r="A72" s="5" t="s">
        <v>150</v>
      </c>
    </row>
    <row r="73" spans="1:1">
      <c r="A73" s="5" t="s">
        <v>151</v>
      </c>
    </row>
    <row r="74" spans="1:1">
      <c r="A74" s="5" t="s">
        <v>152</v>
      </c>
    </row>
    <row r="75" spans="1:1">
      <c r="A75" s="5" t="s">
        <v>153</v>
      </c>
    </row>
    <row r="76" spans="1:1">
      <c r="A76" s="5" t="s">
        <v>154</v>
      </c>
    </row>
    <row r="77" spans="1:1">
      <c r="A77" s="5" t="s">
        <v>155</v>
      </c>
    </row>
    <row r="78" spans="1:1">
      <c r="A78" s="5" t="s">
        <v>156</v>
      </c>
    </row>
    <row r="79" spans="1:1">
      <c r="A79" s="5" t="s">
        <v>84</v>
      </c>
    </row>
    <row r="80" spans="1:1">
      <c r="A80" s="5" t="s">
        <v>157</v>
      </c>
    </row>
    <row r="81" spans="1:1">
      <c r="A81" s="5" t="s">
        <v>158</v>
      </c>
    </row>
    <row r="82" spans="1:1">
      <c r="A82" s="5" t="s">
        <v>159</v>
      </c>
    </row>
    <row r="83" spans="1:1">
      <c r="A83" s="5" t="s">
        <v>44</v>
      </c>
    </row>
    <row r="84" spans="1:1">
      <c r="A84" s="5" t="s">
        <v>45</v>
      </c>
    </row>
    <row r="85" spans="1:1">
      <c r="A85" s="5" t="s">
        <v>46</v>
      </c>
    </row>
    <row r="86" spans="1:1">
      <c r="A86" s="5" t="s">
        <v>47</v>
      </c>
    </row>
    <row r="87" spans="1:1">
      <c r="A87" s="5" t="s">
        <v>48</v>
      </c>
    </row>
  </sheetData>
  <sheetProtection formatColumns="0" formatRows="0"/>
  <mergeCells count="1">
    <mergeCell ref="AZ1:BA1"/>
  </mergeCells>
  <phoneticPr fontId="9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Temp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85"/>
  <sheetViews>
    <sheetView showGridLines="0" workbookViewId="0"/>
  </sheetViews>
  <sheetFormatPr defaultRowHeight="11.25"/>
  <sheetData>
    <row r="1" spans="1:1">
      <c r="A1" s="879">
        <f>IF('Форма 1.10'!$F$10="",1,0)</f>
        <v>0</v>
      </c>
    </row>
    <row r="2" spans="1:1">
      <c r="A2" s="879">
        <f>IF('Форма 1.10'!$G$10="",1,0)</f>
        <v>0</v>
      </c>
    </row>
    <row r="3" spans="1:1">
      <c r="A3" s="879">
        <f>IF('Форма 1.10'!$F$11="",1,0)</f>
        <v>0</v>
      </c>
    </row>
    <row r="4" spans="1:1">
      <c r="A4" s="879">
        <f>IF('Форма 1.10'!$G$11="",1,0)</f>
        <v>0</v>
      </c>
    </row>
    <row r="5" spans="1:1">
      <c r="A5" s="879">
        <f>IF('Форма 1.10'!$F$12="",1,0)</f>
        <v>0</v>
      </c>
    </row>
    <row r="6" spans="1:1">
      <c r="A6" s="879">
        <f>IF('Форма 1.10'!$G$12="",1,0)</f>
        <v>0</v>
      </c>
    </row>
    <row r="7" spans="1:1">
      <c r="A7" s="879">
        <f>IF('Форма 1.10'!$F$13="",1,0)</f>
        <v>0</v>
      </c>
    </row>
    <row r="8" spans="1:1">
      <c r="A8" s="879">
        <f>IF('Форма 1.10'!$G$13="",1,0)</f>
        <v>0</v>
      </c>
    </row>
    <row r="9" spans="1:1">
      <c r="A9" s="879">
        <f>IF('Форма 1.11.1'!$J$15="",1,0)</f>
        <v>0</v>
      </c>
    </row>
    <row r="10" spans="1:1">
      <c r="A10" s="879">
        <f>IF('Форма 1.11.1'!$H$17="",1,0)</f>
        <v>0</v>
      </c>
    </row>
    <row r="11" spans="1:1">
      <c r="A11" s="879">
        <f>IF('Форма 1.11.1'!$I$17="",1,0)</f>
        <v>0</v>
      </c>
    </row>
    <row r="12" spans="1:1">
      <c r="A12" s="879">
        <f>IF('Форма 1.11.1'!$J$17="",1,0)</f>
        <v>0</v>
      </c>
    </row>
    <row r="13" spans="1:1">
      <c r="A13" s="879">
        <f>IF('Форма 1.11.1'!$H$22="",1,0)</f>
        <v>0</v>
      </c>
    </row>
    <row r="14" spans="1:1">
      <c r="A14" s="879">
        <f>IF('Форма 1.11.1'!$I$22="",1,0)</f>
        <v>0</v>
      </c>
    </row>
    <row r="15" spans="1:1">
      <c r="A15" s="879">
        <f>IF('Форма 1.11.1'!$J$22="",1,0)</f>
        <v>0</v>
      </c>
    </row>
    <row r="16" spans="1:1">
      <c r="A16" s="879">
        <f>IF('Форма 1.11.1'!$H$25="",1,0)</f>
        <v>0</v>
      </c>
    </row>
    <row r="17" spans="1:1">
      <c r="A17" s="879">
        <f>IF('Форма 1.11.1'!$I$25="",1,0)</f>
        <v>0</v>
      </c>
    </row>
    <row r="18" spans="1:1">
      <c r="A18" s="879">
        <f>IF('Форма 1.11.1'!$J$25="",1,0)</f>
        <v>0</v>
      </c>
    </row>
    <row r="19" spans="1:1">
      <c r="A19" s="879">
        <f>IF('Форма 1.11.1'!$H$28="",1,0)</f>
        <v>0</v>
      </c>
    </row>
    <row r="20" spans="1:1">
      <c r="A20" s="879">
        <f>IF('Форма 1.11.1'!$I$28="",1,0)</f>
        <v>0</v>
      </c>
    </row>
    <row r="21" spans="1:1">
      <c r="A21" s="879">
        <f>IF('Форма 1.11.1'!$J$28="",1,0)</f>
        <v>0</v>
      </c>
    </row>
    <row r="22" spans="1:1">
      <c r="A22" s="879">
        <f>IF('Форма 1.11.1'!$H$31="",1,0)</f>
        <v>0</v>
      </c>
    </row>
    <row r="23" spans="1:1">
      <c r="A23" s="879">
        <f>IF('Форма 1.11.1'!$I$31="",1,0)</f>
        <v>0</v>
      </c>
    </row>
    <row r="24" spans="1:1">
      <c r="A24" s="879">
        <f>IF('Форма 1.11.1'!$J$31="",1,0)</f>
        <v>0</v>
      </c>
    </row>
    <row r="25" spans="1:1">
      <c r="A25" s="879">
        <f>IF('Форма 1.11.2 | Т-транс'!$O$22="",1,0)</f>
        <v>1</v>
      </c>
    </row>
    <row r="26" spans="1:1">
      <c r="A26" s="879">
        <f>IF('Форма 1.11.2 | Т-транс'!$R$23="",1,0)</f>
        <v>1</v>
      </c>
    </row>
    <row r="27" spans="1:1">
      <c r="A27" s="879">
        <f>IF('Форма 1.11.2 | Т-транс'!$T$23="",1,0)</f>
        <v>1</v>
      </c>
    </row>
    <row r="28" spans="1:1">
      <c r="A28" s="879">
        <f>IF('Форма 1.11.2 | Т-транс'!$S$23="",1,0)</f>
        <v>0</v>
      </c>
    </row>
    <row r="29" spans="1:1">
      <c r="A29" s="879">
        <f>IF('Форма 1.11.2 | Т-транс'!$U$23="",1,0)</f>
        <v>0</v>
      </c>
    </row>
    <row r="30" spans="1:1">
      <c r="A30" s="879">
        <f>IF('Форма 1.11.2 | Т-гор.вода'!$O$22="",1,0)</f>
        <v>0</v>
      </c>
    </row>
    <row r="31" spans="1:1">
      <c r="A31" s="879">
        <f>IF('Форма 1.11.2 | Т-гор.вода'!$Y$23="",1,0)</f>
        <v>0</v>
      </c>
    </row>
    <row r="32" spans="1:1">
      <c r="A32" s="879">
        <f>IF('Форма 1.11.2 | Т-гор.вода'!$AA$23="",1,0)</f>
        <v>0</v>
      </c>
    </row>
    <row r="33" spans="1:1">
      <c r="A33" s="879">
        <f>IF('Форма 1.11.2 | Т-гор.вода'!$Z$23="",1,0)</f>
        <v>0</v>
      </c>
    </row>
    <row r="34" spans="1:1">
      <c r="A34" s="879">
        <f>IF('Форма 1.11.2 | Т-гор.вода'!$AB$23="",1,0)</f>
        <v>0</v>
      </c>
    </row>
    <row r="35" spans="1:1">
      <c r="A35" s="879">
        <f>IF('Форма 1.11.3 | Т-подкл(инд)'!$M$22="",1,0)</f>
        <v>1</v>
      </c>
    </row>
    <row r="36" spans="1:1">
      <c r="A36" s="879">
        <f>IF('Форма 1.11.3 | Т-подкл(инд)'!$Q$22="",1,0)</f>
        <v>1</v>
      </c>
    </row>
    <row r="37" spans="1:1">
      <c r="A37" s="879">
        <f>IF('Форма 1.11.3 | Т-подкл(инд)'!$AD$22="",1,0)</f>
        <v>1</v>
      </c>
    </row>
    <row r="38" spans="1:1">
      <c r="A38" s="879">
        <f>IF('Форма 1.11.3 | Т-подкл(инд)'!$AE$22="",1,0)</f>
        <v>1</v>
      </c>
    </row>
    <row r="39" spans="1:1">
      <c r="A39" s="879">
        <f>IF('Форма 1.11.3 | Т-подкл(инд)'!$AF$22="",1,0)</f>
        <v>1</v>
      </c>
    </row>
    <row r="40" spans="1:1">
      <c r="A40" s="879">
        <f>IF('Форма 1.11.3 | Т-подкл(инд)'!$AG$22="",1,0)</f>
        <v>1</v>
      </c>
    </row>
    <row r="41" spans="1:1">
      <c r="A41" s="879">
        <f>IF('Форма 1.11.3 | Т-подкл(инд)'!$AH$22="",1,0)</f>
        <v>1</v>
      </c>
    </row>
    <row r="42" spans="1:1">
      <c r="A42" s="879">
        <f>IF('Форма 1.11.3 | Т-подкл(инд)'!$AJ$22="",1,0)</f>
        <v>1</v>
      </c>
    </row>
    <row r="43" spans="1:1">
      <c r="A43" s="879">
        <f>IF('Форма 1.11.3 | Т-подкл(инд)'!$N$22="",1,0)</f>
        <v>0</v>
      </c>
    </row>
    <row r="44" spans="1:1">
      <c r="A44" s="879">
        <f>IF('Форма 1.11.3 | Т-подкл(инд)'!$R$22="",1,0)</f>
        <v>0</v>
      </c>
    </row>
    <row r="45" spans="1:1">
      <c r="A45" s="879">
        <f>IF('Форма 1.11.3 | Т-подкл(инд)'!$V$22="",1,0)</f>
        <v>0</v>
      </c>
    </row>
    <row r="46" spans="1:1">
      <c r="A46" s="879">
        <f>IF('Форма 1.11.3 | Т-подкл(инд)'!$Z$22="",1,0)</f>
        <v>0</v>
      </c>
    </row>
    <row r="47" spans="1:1">
      <c r="A47" s="879">
        <f>IF('Форма 1.11.3 | Т-подкл(инд)'!$AI$22="",1,0)</f>
        <v>0</v>
      </c>
    </row>
    <row r="48" spans="1:1">
      <c r="A48" s="879">
        <f>IF('Форма 1.11.3 | Т-подкл(инд)'!$AK$22="",1,0)</f>
        <v>0</v>
      </c>
    </row>
    <row r="49" spans="1:1">
      <c r="A49" s="879">
        <f>IF('Форма 1.11.3 | Т-подкл'!$P$22="",1,0)</f>
        <v>1</v>
      </c>
    </row>
    <row r="50" spans="1:1">
      <c r="A50" s="879">
        <f>IF('Форма 1.11.3 | Т-подкл'!$AC$22="",1,0)</f>
        <v>1</v>
      </c>
    </row>
    <row r="51" spans="1:1">
      <c r="A51" s="879">
        <f>IF('Форма 1.11.3 | Т-подкл'!$AD$22="",1,0)</f>
        <v>1</v>
      </c>
    </row>
    <row r="52" spans="1:1">
      <c r="A52" s="879">
        <f>IF('Форма 1.11.3 | Т-подкл'!$AE$22="",1,0)</f>
        <v>1</v>
      </c>
    </row>
    <row r="53" spans="1:1">
      <c r="A53" s="879">
        <f>IF('Форма 1.11.3 | Т-подкл'!$AF$22="",1,0)</f>
        <v>1</v>
      </c>
    </row>
    <row r="54" spans="1:1">
      <c r="A54" s="879">
        <f>IF('Форма 1.11.3 | Т-подкл'!$AG$22="",1,0)</f>
        <v>1</v>
      </c>
    </row>
    <row r="55" spans="1:1">
      <c r="A55" s="879">
        <f>IF('Форма 1.11.3 | Т-подкл'!$AI$22="",1,0)</f>
        <v>1</v>
      </c>
    </row>
    <row r="56" spans="1:1">
      <c r="A56" s="879">
        <f>IF('Форма 1.11.3 | Т-подкл'!$Q$22="",1,0)</f>
        <v>0</v>
      </c>
    </row>
    <row r="57" spans="1:1">
      <c r="A57" s="879">
        <f>IF('Форма 1.11.3 | Т-подкл'!$U$22="",1,0)</f>
        <v>0</v>
      </c>
    </row>
    <row r="58" spans="1:1">
      <c r="A58" s="879">
        <f>IF('Форма 1.11.3 | Т-подкл'!$Y$22="",1,0)</f>
        <v>0</v>
      </c>
    </row>
    <row r="59" spans="1:1">
      <c r="A59" s="879">
        <f>IF('Форма 1.11.3 | Т-подкл'!$AH$22="",1,0)</f>
        <v>0</v>
      </c>
    </row>
    <row r="60" spans="1:1">
      <c r="A60" s="879">
        <f>IF('Форма 1.11.3 | Т-подкл'!$AJ$22="",1,0)</f>
        <v>0</v>
      </c>
    </row>
    <row r="61" spans="1:1">
      <c r="A61" s="879">
        <f>IF('Форма 1.0.2'!$E$12="",1,0)</f>
        <v>1</v>
      </c>
    </row>
    <row r="62" spans="1:1">
      <c r="A62" s="879">
        <f>IF('Форма 1.0.2'!$F$12="",1,0)</f>
        <v>1</v>
      </c>
    </row>
    <row r="63" spans="1:1">
      <c r="A63" s="879">
        <f>IF('Форма 1.0.2'!$G$12="",1,0)</f>
        <v>1</v>
      </c>
    </row>
    <row r="64" spans="1:1">
      <c r="A64" s="879">
        <f>IF('Форма 1.0.2'!$H$12="",1,0)</f>
        <v>1</v>
      </c>
    </row>
    <row r="65" spans="1:1">
      <c r="A65" s="879">
        <f>IF('Форма 1.0.2'!$I$12="",1,0)</f>
        <v>1</v>
      </c>
    </row>
    <row r="66" spans="1:1">
      <c r="A66" s="879">
        <f>IF('Форма 1.0.2'!$J$12="",1,0)</f>
        <v>1</v>
      </c>
    </row>
    <row r="67" spans="1:1">
      <c r="A67" s="879">
        <f>IF('Сведения об изменении'!$E$12="",1,0)</f>
        <v>1</v>
      </c>
    </row>
    <row r="68" spans="1:1">
      <c r="A68" s="881">
        <f>IF('Форма 1.11.1'!$K$15="",1,0)</f>
        <v>0</v>
      </c>
    </row>
    <row r="69" spans="1:1">
      <c r="A69" s="883">
        <f>IF(Территории!$E$12="",1,0)</f>
        <v>0</v>
      </c>
    </row>
    <row r="70" spans="1:1">
      <c r="A70" s="883">
        <f>IF('Перечень тарифов'!$E$21="",1,0)</f>
        <v>0</v>
      </c>
    </row>
    <row r="71" spans="1:1">
      <c r="A71" s="883">
        <f>IF('Перечень тарифов'!$F$21="",1,0)</f>
        <v>0</v>
      </c>
    </row>
    <row r="72" spans="1:1">
      <c r="A72" s="883">
        <f>IF('Перечень тарифов'!$G$21="",1,0)</f>
        <v>0</v>
      </c>
    </row>
    <row r="73" spans="1:1">
      <c r="A73" s="883">
        <f>IF('Перечень тарифов'!$K$21="",1,0)</f>
        <v>0</v>
      </c>
    </row>
    <row r="74" spans="1:1">
      <c r="A74" s="883">
        <f>IF('Перечень тарифов'!$O$21="",1,0)</f>
        <v>0</v>
      </c>
    </row>
    <row r="75" spans="1:1">
      <c r="A75" s="883">
        <f>IF('Перечень тарифов'!$G$11="",1,0)</f>
        <v>0</v>
      </c>
    </row>
    <row r="76" spans="1:1">
      <c r="A76" s="883">
        <f>IF('Форма 1.11.2 | Т-гор.вода'!$V$23="",1,0)</f>
        <v>0</v>
      </c>
    </row>
    <row r="77" spans="1:1">
      <c r="A77" s="883">
        <f>IF('Форма 1.11.2 | Т-гор.вода'!$W$23="",1,0)</f>
        <v>0</v>
      </c>
    </row>
    <row r="78" spans="1:1">
      <c r="A78" s="883">
        <f>IF('Форма 1.11.2 | Т-гор.вода'!$U$23="",1,0)</f>
        <v>0</v>
      </c>
    </row>
    <row r="79" spans="1:1">
      <c r="A79" s="883">
        <f>IF('Форма 1.11.2 | Т-гор.вода'!$AI$23="",1,0)</f>
        <v>0</v>
      </c>
    </row>
    <row r="80" spans="1:1">
      <c r="A80" s="883">
        <f>IF('Форма 1.11.2 | Т-гор.вода'!$AJ$23="",1,0)</f>
        <v>0</v>
      </c>
    </row>
    <row r="81" spans="1:1">
      <c r="A81" s="883">
        <f>IF('Форма 1.11.2 | Т-гор.вода'!$AK$23="",1,0)</f>
        <v>0</v>
      </c>
    </row>
    <row r="82" spans="1:1">
      <c r="A82" s="883">
        <f>IF('Форма 1.11.2 | Т-гор.вода'!$AM$23="",1,0)</f>
        <v>0</v>
      </c>
    </row>
    <row r="83" spans="1:1">
      <c r="A83" s="883">
        <f>IF('Форма 1.11.2 | Т-гор.вода'!$AO$23="",1,0)</f>
        <v>0</v>
      </c>
    </row>
    <row r="84" spans="1:1">
      <c r="A84" s="883">
        <f>IF('Форма 1.11.2 | Т-гор.вода'!$AN$23="",1,0)</f>
        <v>0</v>
      </c>
    </row>
    <row r="85" spans="1:1">
      <c r="A85" s="883">
        <f>IF('Форма 1.11.2 | Т-гор.вода'!$AP$23="",1,0)</f>
        <v>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LINK">
    <tabColor indexed="47"/>
  </sheetPr>
  <dimension ref="A1:C3"/>
  <sheetViews>
    <sheetView showGridLines="0" zoomScaleNormal="100" workbookViewId="0"/>
  </sheetViews>
  <sheetFormatPr defaultRowHeight="11.25"/>
  <cols>
    <col min="1" max="16384" width="9.140625" style="912"/>
  </cols>
  <sheetData>
    <row r="1" spans="1:3">
      <c r="A1" s="912" t="s">
        <v>475</v>
      </c>
      <c r="B1" s="912" t="s">
        <v>476</v>
      </c>
      <c r="C1" s="912" t="s">
        <v>62</v>
      </c>
    </row>
    <row r="2" spans="1:3">
      <c r="A2" s="912">
        <v>4189678</v>
      </c>
      <c r="B2" s="912" t="s">
        <v>2589</v>
      </c>
      <c r="C2" s="912" t="s">
        <v>2590</v>
      </c>
    </row>
    <row r="3" spans="1:3">
      <c r="A3" s="912">
        <v>4190415</v>
      </c>
      <c r="B3" s="912" t="s">
        <v>2591</v>
      </c>
      <c r="C3" s="912" t="s">
        <v>2590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DS">
    <tabColor rgb="FFFFCC99"/>
  </sheetPr>
  <dimension ref="B3:B6"/>
  <sheetViews>
    <sheetView showGridLines="0" zoomScaleNormal="100" workbookViewId="0"/>
  </sheetViews>
  <sheetFormatPr defaultRowHeight="11.25"/>
  <cols>
    <col min="1" max="1" width="9.140625" style="356"/>
    <col min="2" max="2" width="66" style="356" customWidth="1"/>
    <col min="3" max="16384" width="9.140625" style="356"/>
  </cols>
  <sheetData>
    <row r="3" spans="2:2">
      <c r="B3" s="450" t="s">
        <v>2821</v>
      </c>
    </row>
    <row r="4" spans="2:2">
      <c r="B4" s="450" t="s">
        <v>479</v>
      </c>
    </row>
    <row r="5" spans="2:2">
      <c r="B5" s="450" t="s">
        <v>480</v>
      </c>
    </row>
    <row r="6" spans="2:2">
      <c r="B6" s="450" t="s">
        <v>481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77" customWidth="1"/>
  </cols>
  <sheetData>
    <row r="1" spans="1:27" ht="3" customHeight="1">
      <c r="AA1" s="77" t="s">
        <v>223</v>
      </c>
    </row>
    <row r="2" spans="1:27" ht="16.5" customHeight="1">
      <c r="B2" s="922" t="str">
        <f>"Код отчёта: " &amp; GetCode()</f>
        <v>Код отчёта: FAS.JKH.OPEN.INFO.REQUEST.GVS</v>
      </c>
      <c r="C2" s="922"/>
      <c r="D2" s="922"/>
      <c r="E2" s="922"/>
      <c r="F2" s="922"/>
      <c r="G2" s="922"/>
      <c r="Q2" s="328"/>
      <c r="R2" s="328"/>
      <c r="S2" s="328"/>
      <c r="T2" s="328"/>
      <c r="U2" s="328"/>
      <c r="V2" s="328"/>
      <c r="W2" s="328"/>
    </row>
    <row r="3" spans="1:27" ht="18" customHeight="1">
      <c r="B3" s="923" t="str">
        <f>"Версия " &amp; GetVersion()</f>
        <v>Версия 1.0.2</v>
      </c>
      <c r="C3" s="923"/>
      <c r="H3" s="41"/>
      <c r="I3" s="41"/>
      <c r="J3" s="41"/>
      <c r="K3" s="41"/>
      <c r="L3" s="41"/>
      <c r="M3" s="41"/>
      <c r="N3" s="41"/>
      <c r="O3" s="41"/>
      <c r="P3" s="41"/>
      <c r="Q3" s="328"/>
      <c r="R3" s="328"/>
      <c r="S3" s="328"/>
      <c r="T3" s="328"/>
      <c r="U3" s="328"/>
      <c r="V3" s="328"/>
      <c r="W3" s="358"/>
      <c r="X3" s="41"/>
      <c r="Y3" s="41"/>
    </row>
    <row r="4" spans="1:27" ht="3" customHeight="1"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</row>
    <row r="5" spans="1:27" ht="42.75" customHeight="1">
      <c r="B5" s="926" t="s">
        <v>557</v>
      </c>
      <c r="C5" s="927"/>
      <c r="D5" s="927"/>
      <c r="E5" s="927"/>
      <c r="F5" s="927"/>
      <c r="G5" s="927"/>
      <c r="H5" s="927"/>
      <c r="I5" s="927"/>
      <c r="J5" s="927"/>
      <c r="K5" s="927"/>
      <c r="L5" s="927"/>
      <c r="M5" s="927"/>
      <c r="N5" s="927"/>
      <c r="O5" s="927"/>
      <c r="P5" s="927"/>
      <c r="Q5" s="927"/>
      <c r="R5" s="927"/>
      <c r="S5" s="927"/>
      <c r="T5" s="927"/>
      <c r="U5" s="927"/>
      <c r="V5" s="927"/>
      <c r="W5" s="927"/>
      <c r="X5" s="927"/>
      <c r="Y5" s="927"/>
    </row>
    <row r="6" spans="1:27" ht="9.75" customHeight="1">
      <c r="A6" s="41"/>
      <c r="B6" s="76"/>
      <c r="C6" s="75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7"/>
    </row>
    <row r="7" spans="1:27" ht="15" customHeight="1">
      <c r="A7" s="41"/>
      <c r="B7" s="76"/>
      <c r="C7" s="75"/>
      <c r="D7" s="58"/>
      <c r="E7" s="924" t="s">
        <v>550</v>
      </c>
      <c r="F7" s="924"/>
      <c r="G7" s="924"/>
      <c r="H7" s="924"/>
      <c r="I7" s="924"/>
      <c r="J7" s="924"/>
      <c r="K7" s="924"/>
      <c r="L7" s="924"/>
      <c r="M7" s="924"/>
      <c r="N7" s="924"/>
      <c r="O7" s="924"/>
      <c r="P7" s="924"/>
      <c r="Q7" s="924"/>
      <c r="R7" s="924"/>
      <c r="S7" s="924"/>
      <c r="T7" s="924"/>
      <c r="U7" s="924"/>
      <c r="V7" s="924"/>
      <c r="W7" s="924"/>
      <c r="X7" s="924"/>
      <c r="Y7" s="57"/>
    </row>
    <row r="8" spans="1:27" ht="15" customHeight="1">
      <c r="A8" s="41"/>
      <c r="B8" s="76"/>
      <c r="C8" s="75"/>
      <c r="D8" s="58"/>
      <c r="E8" s="924"/>
      <c r="F8" s="924"/>
      <c r="G8" s="924"/>
      <c r="H8" s="924"/>
      <c r="I8" s="924"/>
      <c r="J8" s="924"/>
      <c r="K8" s="924"/>
      <c r="L8" s="924"/>
      <c r="M8" s="924"/>
      <c r="N8" s="924"/>
      <c r="O8" s="924"/>
      <c r="P8" s="924"/>
      <c r="Q8" s="924"/>
      <c r="R8" s="924"/>
      <c r="S8" s="924"/>
      <c r="T8" s="924"/>
      <c r="U8" s="924"/>
      <c r="V8" s="924"/>
      <c r="W8" s="924"/>
      <c r="X8" s="924"/>
      <c r="Y8" s="57"/>
    </row>
    <row r="9" spans="1:27" ht="15" customHeight="1">
      <c r="A9" s="41"/>
      <c r="B9" s="76"/>
      <c r="C9" s="75"/>
      <c r="D9" s="58"/>
      <c r="E9" s="924"/>
      <c r="F9" s="924"/>
      <c r="G9" s="924"/>
      <c r="H9" s="924"/>
      <c r="I9" s="924"/>
      <c r="J9" s="924"/>
      <c r="K9" s="924"/>
      <c r="L9" s="924"/>
      <c r="M9" s="924"/>
      <c r="N9" s="924"/>
      <c r="O9" s="924"/>
      <c r="P9" s="924"/>
      <c r="Q9" s="924"/>
      <c r="R9" s="924"/>
      <c r="S9" s="924"/>
      <c r="T9" s="924"/>
      <c r="U9" s="924"/>
      <c r="V9" s="924"/>
      <c r="W9" s="924"/>
      <c r="X9" s="924"/>
      <c r="Y9" s="57"/>
    </row>
    <row r="10" spans="1:27" ht="10.5" customHeight="1">
      <c r="A10" s="41"/>
      <c r="B10" s="76"/>
      <c r="C10" s="75"/>
      <c r="D10" s="58"/>
      <c r="E10" s="924"/>
      <c r="F10" s="924"/>
      <c r="G10" s="924"/>
      <c r="H10" s="924"/>
      <c r="I10" s="924"/>
      <c r="J10" s="924"/>
      <c r="K10" s="924"/>
      <c r="L10" s="924"/>
      <c r="M10" s="924"/>
      <c r="N10" s="924"/>
      <c r="O10" s="924"/>
      <c r="P10" s="924"/>
      <c r="Q10" s="924"/>
      <c r="R10" s="924"/>
      <c r="S10" s="924"/>
      <c r="T10" s="924"/>
      <c r="U10" s="924"/>
      <c r="V10" s="924"/>
      <c r="W10" s="924"/>
      <c r="X10" s="924"/>
      <c r="Y10" s="57"/>
    </row>
    <row r="11" spans="1:27" ht="27" customHeight="1">
      <c r="A11" s="41"/>
      <c r="B11" s="76"/>
      <c r="C11" s="75"/>
      <c r="D11" s="58"/>
      <c r="E11" s="924"/>
      <c r="F11" s="924"/>
      <c r="G11" s="924"/>
      <c r="H11" s="924"/>
      <c r="I11" s="924"/>
      <c r="J11" s="924"/>
      <c r="K11" s="924"/>
      <c r="L11" s="924"/>
      <c r="M11" s="924"/>
      <c r="N11" s="924"/>
      <c r="O11" s="924"/>
      <c r="P11" s="924"/>
      <c r="Q11" s="924"/>
      <c r="R11" s="924"/>
      <c r="S11" s="924"/>
      <c r="T11" s="924"/>
      <c r="U11" s="924"/>
      <c r="V11" s="924"/>
      <c r="W11" s="924"/>
      <c r="X11" s="924"/>
      <c r="Y11" s="57"/>
    </row>
    <row r="12" spans="1:27" ht="12" customHeight="1">
      <c r="A12" s="41"/>
      <c r="B12" s="76"/>
      <c r="C12" s="75"/>
      <c r="D12" s="58"/>
      <c r="E12" s="924"/>
      <c r="F12" s="924"/>
      <c r="G12" s="924"/>
      <c r="H12" s="924"/>
      <c r="I12" s="924"/>
      <c r="J12" s="924"/>
      <c r="K12" s="924"/>
      <c r="L12" s="924"/>
      <c r="M12" s="924"/>
      <c r="N12" s="924"/>
      <c r="O12" s="924"/>
      <c r="P12" s="924"/>
      <c r="Q12" s="924"/>
      <c r="R12" s="924"/>
      <c r="S12" s="924"/>
      <c r="T12" s="924"/>
      <c r="U12" s="924"/>
      <c r="V12" s="924"/>
      <c r="W12" s="924"/>
      <c r="X12" s="924"/>
      <c r="Y12" s="57"/>
    </row>
    <row r="13" spans="1:27" ht="38.25" customHeight="1">
      <c r="A13" s="41"/>
      <c r="B13" s="76"/>
      <c r="C13" s="75"/>
      <c r="D13" s="58"/>
      <c r="E13" s="924"/>
      <c r="F13" s="924"/>
      <c r="G13" s="924"/>
      <c r="H13" s="924"/>
      <c r="I13" s="924"/>
      <c r="J13" s="924"/>
      <c r="K13" s="924"/>
      <c r="L13" s="924"/>
      <c r="M13" s="924"/>
      <c r="N13" s="924"/>
      <c r="O13" s="924"/>
      <c r="P13" s="924"/>
      <c r="Q13" s="924"/>
      <c r="R13" s="924"/>
      <c r="S13" s="924"/>
      <c r="T13" s="924"/>
      <c r="U13" s="924"/>
      <c r="V13" s="924"/>
      <c r="W13" s="924"/>
      <c r="X13" s="924"/>
      <c r="Y13" s="71"/>
    </row>
    <row r="14" spans="1:27" ht="15" customHeight="1">
      <c r="A14" s="41"/>
      <c r="B14" s="76"/>
      <c r="C14" s="75"/>
      <c r="D14" s="58"/>
      <c r="E14" s="924"/>
      <c r="F14" s="924"/>
      <c r="G14" s="924"/>
      <c r="H14" s="924"/>
      <c r="I14" s="924"/>
      <c r="J14" s="924"/>
      <c r="K14" s="924"/>
      <c r="L14" s="924"/>
      <c r="M14" s="924"/>
      <c r="N14" s="924"/>
      <c r="O14" s="924"/>
      <c r="P14" s="924"/>
      <c r="Q14" s="924"/>
      <c r="R14" s="924"/>
      <c r="S14" s="924"/>
      <c r="T14" s="924"/>
      <c r="U14" s="924"/>
      <c r="V14" s="924"/>
      <c r="W14" s="924"/>
      <c r="X14" s="924"/>
      <c r="Y14" s="57"/>
    </row>
    <row r="15" spans="1:27" ht="15">
      <c r="A15" s="41"/>
      <c r="B15" s="76"/>
      <c r="C15" s="75"/>
      <c r="D15" s="58"/>
      <c r="E15" s="924"/>
      <c r="F15" s="924"/>
      <c r="G15" s="924"/>
      <c r="H15" s="924"/>
      <c r="I15" s="924"/>
      <c r="J15" s="924"/>
      <c r="K15" s="924"/>
      <c r="L15" s="924"/>
      <c r="M15" s="924"/>
      <c r="N15" s="924"/>
      <c r="O15" s="924"/>
      <c r="P15" s="924"/>
      <c r="Q15" s="924"/>
      <c r="R15" s="924"/>
      <c r="S15" s="924"/>
      <c r="T15" s="924"/>
      <c r="U15" s="924"/>
      <c r="V15" s="924"/>
      <c r="W15" s="924"/>
      <c r="X15" s="924"/>
      <c r="Y15" s="57"/>
    </row>
    <row r="16" spans="1:27" ht="15">
      <c r="A16" s="41"/>
      <c r="B16" s="76"/>
      <c r="C16" s="75"/>
      <c r="D16" s="58"/>
      <c r="E16" s="924"/>
      <c r="F16" s="924"/>
      <c r="G16" s="924"/>
      <c r="H16" s="924"/>
      <c r="I16" s="924"/>
      <c r="J16" s="924"/>
      <c r="K16" s="924"/>
      <c r="L16" s="924"/>
      <c r="M16" s="924"/>
      <c r="N16" s="924"/>
      <c r="O16" s="924"/>
      <c r="P16" s="924"/>
      <c r="Q16" s="924"/>
      <c r="R16" s="924"/>
      <c r="S16" s="924"/>
      <c r="T16" s="924"/>
      <c r="U16" s="924"/>
      <c r="V16" s="924"/>
      <c r="W16" s="924"/>
      <c r="X16" s="924"/>
      <c r="Y16" s="57"/>
    </row>
    <row r="17" spans="1:25" ht="15" customHeight="1">
      <c r="A17" s="41"/>
      <c r="B17" s="76"/>
      <c r="C17" s="75"/>
      <c r="D17" s="58"/>
      <c r="E17" s="924"/>
      <c r="F17" s="924"/>
      <c r="G17" s="924"/>
      <c r="H17" s="924"/>
      <c r="I17" s="924"/>
      <c r="J17" s="924"/>
      <c r="K17" s="924"/>
      <c r="L17" s="924"/>
      <c r="M17" s="924"/>
      <c r="N17" s="924"/>
      <c r="O17" s="924"/>
      <c r="P17" s="924"/>
      <c r="Q17" s="924"/>
      <c r="R17" s="924"/>
      <c r="S17" s="924"/>
      <c r="T17" s="924"/>
      <c r="U17" s="924"/>
      <c r="V17" s="924"/>
      <c r="W17" s="924"/>
      <c r="X17" s="924"/>
      <c r="Y17" s="57"/>
    </row>
    <row r="18" spans="1:25" ht="15">
      <c r="A18" s="41"/>
      <c r="B18" s="76"/>
      <c r="C18" s="75"/>
      <c r="D18" s="58"/>
      <c r="E18" s="924"/>
      <c r="F18" s="924"/>
      <c r="G18" s="924"/>
      <c r="H18" s="924"/>
      <c r="I18" s="924"/>
      <c r="J18" s="924"/>
      <c r="K18" s="924"/>
      <c r="L18" s="924"/>
      <c r="M18" s="924"/>
      <c r="N18" s="924"/>
      <c r="O18" s="924"/>
      <c r="P18" s="924"/>
      <c r="Q18" s="924"/>
      <c r="R18" s="924"/>
      <c r="S18" s="924"/>
      <c r="T18" s="924"/>
      <c r="U18" s="924"/>
      <c r="V18" s="924"/>
      <c r="W18" s="924"/>
      <c r="X18" s="924"/>
      <c r="Y18" s="57"/>
    </row>
    <row r="19" spans="1:25" ht="59.25" customHeight="1">
      <c r="A19" s="41"/>
      <c r="B19" s="76"/>
      <c r="C19" s="75"/>
      <c r="D19" s="64"/>
      <c r="E19" s="924"/>
      <c r="F19" s="924"/>
      <c r="G19" s="924"/>
      <c r="H19" s="924"/>
      <c r="I19" s="924"/>
      <c r="J19" s="924"/>
      <c r="K19" s="924"/>
      <c r="L19" s="924"/>
      <c r="M19" s="924"/>
      <c r="N19" s="924"/>
      <c r="O19" s="924"/>
      <c r="P19" s="924"/>
      <c r="Q19" s="924"/>
      <c r="R19" s="924"/>
      <c r="S19" s="924"/>
      <c r="T19" s="924"/>
      <c r="U19" s="924"/>
      <c r="V19" s="924"/>
      <c r="W19" s="924"/>
      <c r="X19" s="924"/>
      <c r="Y19" s="57"/>
    </row>
    <row r="20" spans="1:25" ht="15" hidden="1">
      <c r="A20" s="41"/>
      <c r="B20" s="76"/>
      <c r="C20" s="75"/>
      <c r="D20" s="64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57"/>
    </row>
    <row r="21" spans="1:25" ht="14.25" hidden="1" customHeight="1">
      <c r="A21" s="41"/>
      <c r="B21" s="76"/>
      <c r="C21" s="75"/>
      <c r="D21" s="59"/>
      <c r="E21" s="70" t="s">
        <v>221</v>
      </c>
      <c r="F21" s="929" t="s">
        <v>237</v>
      </c>
      <c r="G21" s="930"/>
      <c r="H21" s="930"/>
      <c r="I21" s="930"/>
      <c r="J21" s="930"/>
      <c r="K21" s="930"/>
      <c r="L21" s="930"/>
      <c r="M21" s="930"/>
      <c r="N21" s="58"/>
      <c r="O21" s="69" t="s">
        <v>221</v>
      </c>
      <c r="P21" s="931" t="s">
        <v>222</v>
      </c>
      <c r="Q21" s="932"/>
      <c r="R21" s="932"/>
      <c r="S21" s="932"/>
      <c r="T21" s="932"/>
      <c r="U21" s="932"/>
      <c r="V21" s="932"/>
      <c r="W21" s="932"/>
      <c r="X21" s="932"/>
      <c r="Y21" s="57"/>
    </row>
    <row r="22" spans="1:25" ht="14.25" hidden="1" customHeight="1">
      <c r="A22" s="41"/>
      <c r="B22" s="76"/>
      <c r="C22" s="75"/>
      <c r="D22" s="59"/>
      <c r="E22" s="91" t="s">
        <v>221</v>
      </c>
      <c r="F22" s="929" t="s">
        <v>224</v>
      </c>
      <c r="G22" s="930"/>
      <c r="H22" s="930"/>
      <c r="I22" s="930"/>
      <c r="J22" s="930"/>
      <c r="K22" s="930"/>
      <c r="L22" s="930"/>
      <c r="M22" s="930"/>
      <c r="N22" s="58"/>
      <c r="O22" s="72" t="s">
        <v>221</v>
      </c>
      <c r="P22" s="931" t="s">
        <v>548</v>
      </c>
      <c r="Q22" s="932"/>
      <c r="R22" s="932"/>
      <c r="S22" s="932"/>
      <c r="T22" s="932"/>
      <c r="U22" s="932"/>
      <c r="V22" s="932"/>
      <c r="W22" s="932"/>
      <c r="X22" s="932"/>
      <c r="Y22" s="57"/>
    </row>
    <row r="23" spans="1:25" ht="27" hidden="1" customHeight="1">
      <c r="A23" s="41"/>
      <c r="B23" s="76"/>
      <c r="C23" s="75"/>
      <c r="D23" s="59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925"/>
      <c r="Q23" s="925"/>
      <c r="R23" s="925"/>
      <c r="S23" s="925"/>
      <c r="T23" s="925"/>
      <c r="U23" s="925"/>
      <c r="V23" s="925"/>
      <c r="W23" s="925"/>
      <c r="X23" s="58"/>
      <c r="Y23" s="57"/>
    </row>
    <row r="24" spans="1:25" ht="10.5" hidden="1" customHeight="1">
      <c r="A24" s="41"/>
      <c r="B24" s="76"/>
      <c r="C24" s="75"/>
      <c r="D24" s="59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7"/>
    </row>
    <row r="25" spans="1:25" ht="27" hidden="1" customHeight="1">
      <c r="A25" s="41"/>
      <c r="B25" s="76"/>
      <c r="C25" s="75"/>
      <c r="D25" s="59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7"/>
    </row>
    <row r="26" spans="1:25" ht="12" hidden="1" customHeight="1">
      <c r="A26" s="41"/>
      <c r="B26" s="76"/>
      <c r="C26" s="75"/>
      <c r="D26" s="59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7"/>
    </row>
    <row r="27" spans="1:25" ht="38.25" hidden="1" customHeight="1">
      <c r="A27" s="41"/>
      <c r="B27" s="76"/>
      <c r="C27" s="75"/>
      <c r="D27" s="59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7"/>
    </row>
    <row r="28" spans="1:25" ht="15" hidden="1">
      <c r="A28" s="41"/>
      <c r="B28" s="76"/>
      <c r="C28" s="75"/>
      <c r="D28" s="59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7"/>
    </row>
    <row r="29" spans="1:25" ht="15" hidden="1">
      <c r="A29" s="41"/>
      <c r="B29" s="76"/>
      <c r="C29" s="75"/>
      <c r="D29" s="59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7"/>
    </row>
    <row r="30" spans="1:25" ht="15" hidden="1">
      <c r="A30" s="41"/>
      <c r="B30" s="76"/>
      <c r="C30" s="75"/>
      <c r="D30" s="59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7"/>
    </row>
    <row r="31" spans="1:25" ht="15" hidden="1">
      <c r="A31" s="41"/>
      <c r="B31" s="76"/>
      <c r="C31" s="75"/>
      <c r="D31" s="59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7"/>
    </row>
    <row r="32" spans="1:25" ht="15" hidden="1">
      <c r="A32" s="41"/>
      <c r="B32" s="76"/>
      <c r="C32" s="75"/>
      <c r="D32" s="59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7"/>
    </row>
    <row r="33" spans="1:25" ht="18.75" hidden="1" customHeight="1">
      <c r="A33" s="41"/>
      <c r="B33" s="76"/>
      <c r="C33" s="75"/>
      <c r="D33" s="64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57"/>
    </row>
    <row r="34" spans="1:25" ht="15" hidden="1">
      <c r="A34" s="41"/>
      <c r="B34" s="76"/>
      <c r="C34" s="75"/>
      <c r="D34" s="64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57"/>
    </row>
    <row r="35" spans="1:25" ht="24" hidden="1" customHeight="1">
      <c r="A35" s="41"/>
      <c r="B35" s="76"/>
      <c r="C35" s="75"/>
      <c r="D35" s="59"/>
      <c r="E35" s="928" t="s">
        <v>398</v>
      </c>
      <c r="F35" s="928"/>
      <c r="G35" s="928"/>
      <c r="H35" s="928"/>
      <c r="I35" s="928"/>
      <c r="J35" s="928"/>
      <c r="K35" s="928"/>
      <c r="L35" s="928"/>
      <c r="M35" s="928"/>
      <c r="N35" s="928"/>
      <c r="O35" s="928"/>
      <c r="P35" s="928"/>
      <c r="Q35" s="928"/>
      <c r="R35" s="928"/>
      <c r="S35" s="928"/>
      <c r="T35" s="928"/>
      <c r="U35" s="928"/>
      <c r="V35" s="928"/>
      <c r="W35" s="928"/>
      <c r="X35" s="928"/>
      <c r="Y35" s="57"/>
    </row>
    <row r="36" spans="1:25" ht="38.25" hidden="1" customHeight="1">
      <c r="A36" s="41"/>
      <c r="B36" s="76"/>
      <c r="C36" s="75"/>
      <c r="D36" s="59"/>
      <c r="E36" s="928"/>
      <c r="F36" s="928"/>
      <c r="G36" s="928"/>
      <c r="H36" s="928"/>
      <c r="I36" s="928"/>
      <c r="J36" s="928"/>
      <c r="K36" s="928"/>
      <c r="L36" s="928"/>
      <c r="M36" s="928"/>
      <c r="N36" s="928"/>
      <c r="O36" s="928"/>
      <c r="P36" s="928"/>
      <c r="Q36" s="928"/>
      <c r="R36" s="928"/>
      <c r="S36" s="928"/>
      <c r="T36" s="928"/>
      <c r="U36" s="928"/>
      <c r="V36" s="928"/>
      <c r="W36" s="928"/>
      <c r="X36" s="928"/>
      <c r="Y36" s="57"/>
    </row>
    <row r="37" spans="1:25" ht="9.75" hidden="1" customHeight="1">
      <c r="A37" s="41"/>
      <c r="B37" s="76"/>
      <c r="C37" s="75"/>
      <c r="D37" s="59"/>
      <c r="E37" s="928"/>
      <c r="F37" s="928"/>
      <c r="G37" s="928"/>
      <c r="H37" s="928"/>
      <c r="I37" s="928"/>
      <c r="J37" s="928"/>
      <c r="K37" s="928"/>
      <c r="L37" s="928"/>
      <c r="M37" s="928"/>
      <c r="N37" s="928"/>
      <c r="O37" s="928"/>
      <c r="P37" s="928"/>
      <c r="Q37" s="928"/>
      <c r="R37" s="928"/>
      <c r="S37" s="928"/>
      <c r="T37" s="928"/>
      <c r="U37" s="928"/>
      <c r="V37" s="928"/>
      <c r="W37" s="928"/>
      <c r="X37" s="928"/>
      <c r="Y37" s="57"/>
    </row>
    <row r="38" spans="1:25" ht="51" hidden="1" customHeight="1">
      <c r="A38" s="41"/>
      <c r="B38" s="76"/>
      <c r="C38" s="75"/>
      <c r="D38" s="59"/>
      <c r="E38" s="928"/>
      <c r="F38" s="928"/>
      <c r="G38" s="928"/>
      <c r="H38" s="928"/>
      <c r="I38" s="928"/>
      <c r="J38" s="928"/>
      <c r="K38" s="928"/>
      <c r="L38" s="928"/>
      <c r="M38" s="928"/>
      <c r="N38" s="928"/>
      <c r="O38" s="928"/>
      <c r="P38" s="928"/>
      <c r="Q38" s="928"/>
      <c r="R38" s="928"/>
      <c r="S38" s="928"/>
      <c r="T38" s="928"/>
      <c r="U38" s="928"/>
      <c r="V38" s="928"/>
      <c r="W38" s="928"/>
      <c r="X38" s="928"/>
      <c r="Y38" s="57"/>
    </row>
    <row r="39" spans="1:25" ht="15" hidden="1" customHeight="1">
      <c r="A39" s="41"/>
      <c r="B39" s="76"/>
      <c r="C39" s="75"/>
      <c r="D39" s="59"/>
      <c r="E39" s="928"/>
      <c r="F39" s="928"/>
      <c r="G39" s="928"/>
      <c r="H39" s="928"/>
      <c r="I39" s="928"/>
      <c r="J39" s="928"/>
      <c r="K39" s="928"/>
      <c r="L39" s="928"/>
      <c r="M39" s="928"/>
      <c r="N39" s="928"/>
      <c r="O39" s="928"/>
      <c r="P39" s="928"/>
      <c r="Q39" s="928"/>
      <c r="R39" s="928"/>
      <c r="S39" s="928"/>
      <c r="T39" s="928"/>
      <c r="U39" s="928"/>
      <c r="V39" s="928"/>
      <c r="W39" s="928"/>
      <c r="X39" s="928"/>
      <c r="Y39" s="57"/>
    </row>
    <row r="40" spans="1:25" ht="12" hidden="1" customHeight="1">
      <c r="A40" s="41"/>
      <c r="B40" s="76"/>
      <c r="C40" s="75"/>
      <c r="D40" s="59"/>
      <c r="E40" s="914"/>
      <c r="F40" s="915"/>
      <c r="G40" s="915"/>
      <c r="H40" s="915"/>
      <c r="I40" s="915"/>
      <c r="J40" s="915"/>
      <c r="K40" s="915"/>
      <c r="L40" s="915"/>
      <c r="M40" s="915"/>
      <c r="N40" s="915"/>
      <c r="O40" s="915"/>
      <c r="P40" s="915"/>
      <c r="Q40" s="915"/>
      <c r="R40" s="915"/>
      <c r="S40" s="915"/>
      <c r="T40" s="915"/>
      <c r="U40" s="915"/>
      <c r="V40" s="915"/>
      <c r="W40" s="915"/>
      <c r="X40" s="915"/>
      <c r="Y40" s="57"/>
    </row>
    <row r="41" spans="1:25" ht="38.25" hidden="1" customHeight="1">
      <c r="A41" s="41"/>
      <c r="B41" s="76"/>
      <c r="C41" s="75"/>
      <c r="D41" s="59"/>
      <c r="E41" s="928"/>
      <c r="F41" s="928"/>
      <c r="G41" s="928"/>
      <c r="H41" s="928"/>
      <c r="I41" s="928"/>
      <c r="J41" s="928"/>
      <c r="K41" s="928"/>
      <c r="L41" s="928"/>
      <c r="M41" s="928"/>
      <c r="N41" s="928"/>
      <c r="O41" s="928"/>
      <c r="P41" s="928"/>
      <c r="Q41" s="928"/>
      <c r="R41" s="928"/>
      <c r="S41" s="928"/>
      <c r="T41" s="928"/>
      <c r="U41" s="928"/>
      <c r="V41" s="928"/>
      <c r="W41" s="928"/>
      <c r="X41" s="928"/>
      <c r="Y41" s="57"/>
    </row>
    <row r="42" spans="1:25" ht="15" hidden="1">
      <c r="A42" s="41"/>
      <c r="B42" s="76"/>
      <c r="C42" s="75"/>
      <c r="D42" s="59"/>
      <c r="E42" s="928"/>
      <c r="F42" s="928"/>
      <c r="G42" s="928"/>
      <c r="H42" s="928"/>
      <c r="I42" s="928"/>
      <c r="J42" s="928"/>
      <c r="K42" s="928"/>
      <c r="L42" s="928"/>
      <c r="M42" s="928"/>
      <c r="N42" s="928"/>
      <c r="O42" s="928"/>
      <c r="P42" s="928"/>
      <c r="Q42" s="928"/>
      <c r="R42" s="928"/>
      <c r="S42" s="928"/>
      <c r="T42" s="928"/>
      <c r="U42" s="928"/>
      <c r="V42" s="928"/>
      <c r="W42" s="928"/>
      <c r="X42" s="928"/>
      <c r="Y42" s="57"/>
    </row>
    <row r="43" spans="1:25" ht="15" hidden="1">
      <c r="A43" s="41"/>
      <c r="B43" s="76"/>
      <c r="C43" s="75"/>
      <c r="D43" s="59"/>
      <c r="E43" s="928"/>
      <c r="F43" s="928"/>
      <c r="G43" s="928"/>
      <c r="H43" s="928"/>
      <c r="I43" s="928"/>
      <c r="J43" s="928"/>
      <c r="K43" s="928"/>
      <c r="L43" s="928"/>
      <c r="M43" s="928"/>
      <c r="N43" s="928"/>
      <c r="O43" s="928"/>
      <c r="P43" s="928"/>
      <c r="Q43" s="928"/>
      <c r="R43" s="928"/>
      <c r="S43" s="928"/>
      <c r="T43" s="928"/>
      <c r="U43" s="928"/>
      <c r="V43" s="928"/>
      <c r="W43" s="928"/>
      <c r="X43" s="928"/>
      <c r="Y43" s="57"/>
    </row>
    <row r="44" spans="1:25" ht="33.75" hidden="1" customHeight="1">
      <c r="A44" s="41"/>
      <c r="B44" s="76"/>
      <c r="C44" s="75"/>
      <c r="D44" s="64"/>
      <c r="E44" s="928"/>
      <c r="F44" s="928"/>
      <c r="G44" s="928"/>
      <c r="H44" s="928"/>
      <c r="I44" s="928"/>
      <c r="J44" s="928"/>
      <c r="K44" s="928"/>
      <c r="L44" s="928"/>
      <c r="M44" s="928"/>
      <c r="N44" s="928"/>
      <c r="O44" s="928"/>
      <c r="P44" s="928"/>
      <c r="Q44" s="928"/>
      <c r="R44" s="928"/>
      <c r="S44" s="928"/>
      <c r="T44" s="928"/>
      <c r="U44" s="928"/>
      <c r="V44" s="928"/>
      <c r="W44" s="928"/>
      <c r="X44" s="928"/>
      <c r="Y44" s="57"/>
    </row>
    <row r="45" spans="1:25" ht="15" hidden="1">
      <c r="A45" s="41"/>
      <c r="B45" s="76"/>
      <c r="C45" s="75"/>
      <c r="D45" s="64"/>
      <c r="E45" s="928"/>
      <c r="F45" s="928"/>
      <c r="G45" s="928"/>
      <c r="H45" s="928"/>
      <c r="I45" s="928"/>
      <c r="J45" s="928"/>
      <c r="K45" s="928"/>
      <c r="L45" s="928"/>
      <c r="M45" s="928"/>
      <c r="N45" s="928"/>
      <c r="O45" s="928"/>
      <c r="P45" s="928"/>
      <c r="Q45" s="928"/>
      <c r="R45" s="928"/>
      <c r="S45" s="928"/>
      <c r="T45" s="928"/>
      <c r="U45" s="928"/>
      <c r="V45" s="928"/>
      <c r="W45" s="928"/>
      <c r="X45" s="928"/>
      <c r="Y45" s="57"/>
    </row>
    <row r="46" spans="1:25" ht="24" hidden="1" customHeight="1">
      <c r="A46" s="41"/>
      <c r="B46" s="76"/>
      <c r="C46" s="75"/>
      <c r="D46" s="59"/>
      <c r="E46" s="916" t="s">
        <v>220</v>
      </c>
      <c r="F46" s="916"/>
      <c r="G46" s="916"/>
      <c r="H46" s="916"/>
      <c r="I46" s="916"/>
      <c r="J46" s="916"/>
      <c r="K46" s="916"/>
      <c r="L46" s="916"/>
      <c r="M46" s="916"/>
      <c r="N46" s="916"/>
      <c r="O46" s="916"/>
      <c r="P46" s="916"/>
      <c r="Q46" s="916"/>
      <c r="R46" s="916"/>
      <c r="S46" s="916"/>
      <c r="T46" s="916"/>
      <c r="U46" s="916"/>
      <c r="V46" s="916"/>
      <c r="W46" s="916"/>
      <c r="X46" s="916"/>
      <c r="Y46" s="57"/>
    </row>
    <row r="47" spans="1:25" ht="37.5" hidden="1" customHeight="1">
      <c r="A47" s="41"/>
      <c r="B47" s="76"/>
      <c r="C47" s="75"/>
      <c r="D47" s="59"/>
      <c r="E47" s="916"/>
      <c r="F47" s="916"/>
      <c r="G47" s="916"/>
      <c r="H47" s="916"/>
      <c r="I47" s="916"/>
      <c r="J47" s="916"/>
      <c r="K47" s="916"/>
      <c r="L47" s="916"/>
      <c r="M47" s="916"/>
      <c r="N47" s="916"/>
      <c r="O47" s="916"/>
      <c r="P47" s="916"/>
      <c r="Q47" s="916"/>
      <c r="R47" s="916"/>
      <c r="S47" s="916"/>
      <c r="T47" s="916"/>
      <c r="U47" s="916"/>
      <c r="V47" s="916"/>
      <c r="W47" s="916"/>
      <c r="X47" s="916"/>
      <c r="Y47" s="57"/>
    </row>
    <row r="48" spans="1:25" ht="24" hidden="1" customHeight="1">
      <c r="A48" s="41"/>
      <c r="B48" s="76"/>
      <c r="C48" s="75"/>
      <c r="D48" s="59"/>
      <c r="E48" s="916"/>
      <c r="F48" s="916"/>
      <c r="G48" s="916"/>
      <c r="H48" s="916"/>
      <c r="I48" s="916"/>
      <c r="J48" s="916"/>
      <c r="K48" s="916"/>
      <c r="L48" s="916"/>
      <c r="M48" s="916"/>
      <c r="N48" s="916"/>
      <c r="O48" s="916"/>
      <c r="P48" s="916"/>
      <c r="Q48" s="916"/>
      <c r="R48" s="916"/>
      <c r="S48" s="916"/>
      <c r="T48" s="916"/>
      <c r="U48" s="916"/>
      <c r="V48" s="916"/>
      <c r="W48" s="916"/>
      <c r="X48" s="916"/>
      <c r="Y48" s="57"/>
    </row>
    <row r="49" spans="1:25" ht="51" hidden="1" customHeight="1">
      <c r="A49" s="41"/>
      <c r="B49" s="76"/>
      <c r="C49" s="75"/>
      <c r="D49" s="59"/>
      <c r="E49" s="916"/>
      <c r="F49" s="916"/>
      <c r="G49" s="916"/>
      <c r="H49" s="916"/>
      <c r="I49" s="916"/>
      <c r="J49" s="916"/>
      <c r="K49" s="916"/>
      <c r="L49" s="916"/>
      <c r="M49" s="916"/>
      <c r="N49" s="916"/>
      <c r="O49" s="916"/>
      <c r="P49" s="916"/>
      <c r="Q49" s="916"/>
      <c r="R49" s="916"/>
      <c r="S49" s="916"/>
      <c r="T49" s="916"/>
      <c r="U49" s="916"/>
      <c r="V49" s="916"/>
      <c r="W49" s="916"/>
      <c r="X49" s="916"/>
      <c r="Y49" s="57"/>
    </row>
    <row r="50" spans="1:25" ht="15" hidden="1">
      <c r="A50" s="41"/>
      <c r="B50" s="76"/>
      <c r="C50" s="75"/>
      <c r="D50" s="59"/>
      <c r="E50" s="916"/>
      <c r="F50" s="916"/>
      <c r="G50" s="916"/>
      <c r="H50" s="916"/>
      <c r="I50" s="916"/>
      <c r="J50" s="916"/>
      <c r="K50" s="916"/>
      <c r="L50" s="916"/>
      <c r="M50" s="916"/>
      <c r="N50" s="916"/>
      <c r="O50" s="916"/>
      <c r="P50" s="916"/>
      <c r="Q50" s="916"/>
      <c r="R50" s="916"/>
      <c r="S50" s="916"/>
      <c r="T50" s="916"/>
      <c r="U50" s="916"/>
      <c r="V50" s="916"/>
      <c r="W50" s="916"/>
      <c r="X50" s="916"/>
      <c r="Y50" s="57"/>
    </row>
    <row r="51" spans="1:25" ht="15" hidden="1">
      <c r="A51" s="41"/>
      <c r="B51" s="76"/>
      <c r="C51" s="75"/>
      <c r="D51" s="59"/>
      <c r="E51" s="916"/>
      <c r="F51" s="916"/>
      <c r="G51" s="916"/>
      <c r="H51" s="916"/>
      <c r="I51" s="916"/>
      <c r="J51" s="916"/>
      <c r="K51" s="916"/>
      <c r="L51" s="916"/>
      <c r="M51" s="916"/>
      <c r="N51" s="916"/>
      <c r="O51" s="916"/>
      <c r="P51" s="916"/>
      <c r="Q51" s="916"/>
      <c r="R51" s="916"/>
      <c r="S51" s="916"/>
      <c r="T51" s="916"/>
      <c r="U51" s="916"/>
      <c r="V51" s="916"/>
      <c r="W51" s="916"/>
      <c r="X51" s="916"/>
      <c r="Y51" s="57"/>
    </row>
    <row r="52" spans="1:25" ht="15" hidden="1">
      <c r="A52" s="41"/>
      <c r="B52" s="76"/>
      <c r="C52" s="75"/>
      <c r="D52" s="59"/>
      <c r="E52" s="916"/>
      <c r="F52" s="916"/>
      <c r="G52" s="916"/>
      <c r="H52" s="916"/>
      <c r="I52" s="916"/>
      <c r="J52" s="916"/>
      <c r="K52" s="916"/>
      <c r="L52" s="916"/>
      <c r="M52" s="916"/>
      <c r="N52" s="916"/>
      <c r="O52" s="916"/>
      <c r="P52" s="916"/>
      <c r="Q52" s="916"/>
      <c r="R52" s="916"/>
      <c r="S52" s="916"/>
      <c r="T52" s="916"/>
      <c r="U52" s="916"/>
      <c r="V52" s="916"/>
      <c r="W52" s="916"/>
      <c r="X52" s="916"/>
      <c r="Y52" s="57"/>
    </row>
    <row r="53" spans="1:25" ht="15" hidden="1">
      <c r="A53" s="41"/>
      <c r="B53" s="76"/>
      <c r="C53" s="75"/>
      <c r="D53" s="59"/>
      <c r="E53" s="916"/>
      <c r="F53" s="916"/>
      <c r="G53" s="916"/>
      <c r="H53" s="916"/>
      <c r="I53" s="916"/>
      <c r="J53" s="916"/>
      <c r="K53" s="916"/>
      <c r="L53" s="916"/>
      <c r="M53" s="916"/>
      <c r="N53" s="916"/>
      <c r="O53" s="916"/>
      <c r="P53" s="916"/>
      <c r="Q53" s="916"/>
      <c r="R53" s="916"/>
      <c r="S53" s="916"/>
      <c r="T53" s="916"/>
      <c r="U53" s="916"/>
      <c r="V53" s="916"/>
      <c r="W53" s="916"/>
      <c r="X53" s="916"/>
      <c r="Y53" s="57"/>
    </row>
    <row r="54" spans="1:25" ht="15" hidden="1">
      <c r="A54" s="41"/>
      <c r="B54" s="76"/>
      <c r="C54" s="75"/>
      <c r="D54" s="59"/>
      <c r="E54" s="916"/>
      <c r="F54" s="916"/>
      <c r="G54" s="916"/>
      <c r="H54" s="916"/>
      <c r="I54" s="916"/>
      <c r="J54" s="916"/>
      <c r="K54" s="916"/>
      <c r="L54" s="916"/>
      <c r="M54" s="916"/>
      <c r="N54" s="916"/>
      <c r="O54" s="916"/>
      <c r="P54" s="916"/>
      <c r="Q54" s="916"/>
      <c r="R54" s="916"/>
      <c r="S54" s="916"/>
      <c r="T54" s="916"/>
      <c r="U54" s="916"/>
      <c r="V54" s="916"/>
      <c r="W54" s="916"/>
      <c r="X54" s="916"/>
      <c r="Y54" s="57"/>
    </row>
    <row r="55" spans="1:25" ht="15" hidden="1">
      <c r="A55" s="41"/>
      <c r="B55" s="76"/>
      <c r="C55" s="75"/>
      <c r="D55" s="59"/>
      <c r="E55" s="916"/>
      <c r="F55" s="916"/>
      <c r="G55" s="916"/>
      <c r="H55" s="916"/>
      <c r="I55" s="916"/>
      <c r="J55" s="916"/>
      <c r="K55" s="916"/>
      <c r="L55" s="916"/>
      <c r="M55" s="916"/>
      <c r="N55" s="916"/>
      <c r="O55" s="916"/>
      <c r="P55" s="916"/>
      <c r="Q55" s="916"/>
      <c r="R55" s="916"/>
      <c r="S55" s="916"/>
      <c r="T55" s="916"/>
      <c r="U55" s="916"/>
      <c r="V55" s="916"/>
      <c r="W55" s="916"/>
      <c r="X55" s="916"/>
      <c r="Y55" s="57"/>
    </row>
    <row r="56" spans="1:25" ht="25.5" hidden="1" customHeight="1">
      <c r="A56" s="41"/>
      <c r="B56" s="76"/>
      <c r="C56" s="75"/>
      <c r="D56" s="64"/>
      <c r="E56" s="916"/>
      <c r="F56" s="916"/>
      <c r="G56" s="916"/>
      <c r="H56" s="916"/>
      <c r="I56" s="916"/>
      <c r="J56" s="916"/>
      <c r="K56" s="916"/>
      <c r="L56" s="916"/>
      <c r="M56" s="916"/>
      <c r="N56" s="916"/>
      <c r="O56" s="916"/>
      <c r="P56" s="916"/>
      <c r="Q56" s="916"/>
      <c r="R56" s="916"/>
      <c r="S56" s="916"/>
      <c r="T56" s="916"/>
      <c r="U56" s="916"/>
      <c r="V56" s="916"/>
      <c r="W56" s="916"/>
      <c r="X56" s="916"/>
      <c r="Y56" s="57"/>
    </row>
    <row r="57" spans="1:25" ht="15" hidden="1">
      <c r="A57" s="41"/>
      <c r="B57" s="76"/>
      <c r="C57" s="75"/>
      <c r="D57" s="64"/>
      <c r="E57" s="916"/>
      <c r="F57" s="916"/>
      <c r="G57" s="916"/>
      <c r="H57" s="916"/>
      <c r="I57" s="916"/>
      <c r="J57" s="916"/>
      <c r="K57" s="916"/>
      <c r="L57" s="916"/>
      <c r="M57" s="916"/>
      <c r="N57" s="916"/>
      <c r="O57" s="916"/>
      <c r="P57" s="916"/>
      <c r="Q57" s="916"/>
      <c r="R57" s="916"/>
      <c r="S57" s="916"/>
      <c r="T57" s="916"/>
      <c r="U57" s="916"/>
      <c r="V57" s="916"/>
      <c r="W57" s="916"/>
      <c r="X57" s="916"/>
      <c r="Y57" s="57"/>
    </row>
    <row r="58" spans="1:25" ht="15" hidden="1" customHeight="1">
      <c r="A58" s="41"/>
      <c r="B58" s="76"/>
      <c r="C58" s="75"/>
      <c r="D58" s="59"/>
      <c r="E58" s="917" t="s">
        <v>399</v>
      </c>
      <c r="F58" s="917"/>
      <c r="G58" s="917"/>
      <c r="H58" s="917"/>
      <c r="I58" s="917"/>
      <c r="J58" s="917"/>
      <c r="K58" s="917"/>
      <c r="L58" s="917"/>
      <c r="M58" s="917"/>
      <c r="N58" s="917"/>
      <c r="O58" s="917"/>
      <c r="P58" s="917"/>
      <c r="Q58" s="917"/>
      <c r="R58" s="917"/>
      <c r="S58" s="917"/>
      <c r="T58" s="917"/>
      <c r="U58" s="917"/>
      <c r="V58" s="328"/>
      <c r="W58" s="328"/>
      <c r="X58" s="328"/>
      <c r="Y58" s="57"/>
    </row>
    <row r="59" spans="1:25" ht="15" hidden="1" customHeight="1">
      <c r="A59" s="41"/>
      <c r="B59" s="76"/>
      <c r="C59" s="75"/>
      <c r="D59" s="59"/>
      <c r="E59" s="919"/>
      <c r="F59" s="919"/>
      <c r="G59" s="919"/>
      <c r="H59" s="914"/>
      <c r="I59" s="915"/>
      <c r="J59" s="915"/>
      <c r="K59" s="915"/>
      <c r="L59" s="915"/>
      <c r="M59" s="915"/>
      <c r="N59" s="915"/>
      <c r="O59" s="915"/>
      <c r="P59" s="915"/>
      <c r="Q59" s="915"/>
      <c r="R59" s="915"/>
      <c r="S59" s="915"/>
      <c r="T59" s="915"/>
      <c r="U59" s="915"/>
      <c r="V59" s="915"/>
      <c r="W59" s="915"/>
      <c r="X59" s="915"/>
      <c r="Y59" s="57"/>
    </row>
    <row r="60" spans="1:25" ht="15" hidden="1" customHeight="1">
      <c r="A60" s="41"/>
      <c r="B60" s="76"/>
      <c r="C60" s="75"/>
      <c r="D60" s="59"/>
      <c r="E60" s="918"/>
      <c r="F60" s="918"/>
      <c r="G60" s="918"/>
      <c r="H60" s="913"/>
      <c r="I60" s="913"/>
      <c r="J60" s="913"/>
      <c r="K60" s="913"/>
      <c r="L60" s="913"/>
      <c r="M60" s="913"/>
      <c r="N60" s="913"/>
      <c r="O60" s="913"/>
      <c r="P60" s="913"/>
      <c r="Q60" s="913"/>
      <c r="R60" s="913"/>
      <c r="S60" s="913"/>
      <c r="T60" s="913"/>
      <c r="U60" s="913"/>
      <c r="V60" s="913"/>
      <c r="W60" s="913"/>
      <c r="X60" s="913"/>
      <c r="Y60" s="57"/>
    </row>
    <row r="61" spans="1:25" ht="15" hidden="1">
      <c r="A61" s="41"/>
      <c r="B61" s="76"/>
      <c r="C61" s="75"/>
      <c r="D61" s="59"/>
      <c r="E61" s="68"/>
      <c r="F61" s="66"/>
      <c r="G61" s="67"/>
      <c r="H61" s="913"/>
      <c r="I61" s="913"/>
      <c r="J61" s="913"/>
      <c r="K61" s="913"/>
      <c r="L61" s="913"/>
      <c r="M61" s="913"/>
      <c r="N61" s="913"/>
      <c r="O61" s="913"/>
      <c r="P61" s="913"/>
      <c r="Q61" s="913"/>
      <c r="R61" s="913"/>
      <c r="S61" s="913"/>
      <c r="T61" s="913"/>
      <c r="U61" s="913"/>
      <c r="V61" s="913"/>
      <c r="W61" s="913"/>
      <c r="X61" s="913"/>
      <c r="Y61" s="57"/>
    </row>
    <row r="62" spans="1:25" ht="27.75" hidden="1" customHeight="1">
      <c r="A62" s="41"/>
      <c r="B62" s="76"/>
      <c r="C62" s="75"/>
      <c r="D62" s="59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7"/>
    </row>
    <row r="63" spans="1:25" ht="15" hidden="1">
      <c r="A63" s="41"/>
      <c r="B63" s="76"/>
      <c r="C63" s="75"/>
      <c r="D63" s="59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7"/>
    </row>
    <row r="64" spans="1:25" ht="15" hidden="1">
      <c r="A64" s="41"/>
      <c r="B64" s="76"/>
      <c r="C64" s="75"/>
      <c r="D64" s="59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7"/>
    </row>
    <row r="65" spans="1:25" ht="15" hidden="1">
      <c r="A65" s="41"/>
      <c r="B65" s="76"/>
      <c r="C65" s="75"/>
      <c r="D65" s="59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7"/>
    </row>
    <row r="66" spans="1:25" ht="15" hidden="1">
      <c r="A66" s="41"/>
      <c r="B66" s="76"/>
      <c r="C66" s="75"/>
      <c r="D66" s="59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7"/>
    </row>
    <row r="67" spans="1:25" ht="15" hidden="1">
      <c r="A67" s="41"/>
      <c r="B67" s="76"/>
      <c r="C67" s="75"/>
      <c r="D67" s="59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7"/>
    </row>
    <row r="68" spans="1:25" ht="89.25" hidden="1" customHeight="1">
      <c r="A68" s="41"/>
      <c r="B68" s="76"/>
      <c r="C68" s="75"/>
      <c r="D68" s="64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57"/>
    </row>
    <row r="69" spans="1:25" ht="15" hidden="1">
      <c r="A69" s="41"/>
      <c r="B69" s="76"/>
      <c r="C69" s="75"/>
      <c r="D69" s="64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57"/>
    </row>
    <row r="70" spans="1:25" ht="15" hidden="1">
      <c r="A70" s="41"/>
      <c r="B70" s="76"/>
      <c r="C70" s="75"/>
      <c r="D70" s="59"/>
      <c r="E70" s="917" t="s">
        <v>400</v>
      </c>
      <c r="F70" s="917"/>
      <c r="G70" s="917"/>
      <c r="H70" s="917"/>
      <c r="I70" s="917"/>
      <c r="J70" s="917"/>
      <c r="K70" s="917"/>
      <c r="L70" s="917"/>
      <c r="M70" s="917"/>
      <c r="N70" s="917"/>
      <c r="O70" s="917"/>
      <c r="P70" s="917"/>
      <c r="Q70" s="917"/>
      <c r="R70" s="917"/>
      <c r="S70" s="917"/>
      <c r="T70" s="917"/>
      <c r="U70" s="564"/>
      <c r="V70" s="564"/>
      <c r="W70" s="564"/>
      <c r="X70" s="564"/>
      <c r="Y70" s="57"/>
    </row>
    <row r="71" spans="1:25" ht="15" hidden="1">
      <c r="A71" s="41"/>
      <c r="B71" s="76"/>
      <c r="C71" s="75"/>
      <c r="D71" s="59"/>
      <c r="E71" s="917" t="s">
        <v>547</v>
      </c>
      <c r="F71" s="917"/>
      <c r="G71" s="917"/>
      <c r="H71" s="917"/>
      <c r="I71" s="917"/>
      <c r="J71" s="917"/>
      <c r="K71" s="917"/>
      <c r="L71" s="917"/>
      <c r="M71" s="917"/>
      <c r="N71" s="917"/>
      <c r="O71" s="917"/>
      <c r="P71" s="917"/>
      <c r="Q71" s="917"/>
      <c r="R71" s="917"/>
      <c r="S71" s="917"/>
      <c r="T71" s="917"/>
      <c r="U71" s="565"/>
      <c r="V71" s="565"/>
      <c r="W71" s="565"/>
      <c r="X71" s="565"/>
      <c r="Y71" s="57"/>
    </row>
    <row r="72" spans="1:25" ht="40.5" hidden="1" customHeight="1">
      <c r="A72" s="41"/>
      <c r="B72" s="76"/>
      <c r="C72" s="75"/>
      <c r="D72" s="59"/>
      <c r="E72" s="565"/>
      <c r="F72" s="565"/>
      <c r="G72" s="565"/>
      <c r="H72" s="565"/>
      <c r="I72" s="565"/>
      <c r="J72" s="565"/>
      <c r="K72" s="565"/>
      <c r="L72" s="565"/>
      <c r="M72" s="565"/>
      <c r="N72" s="565"/>
      <c r="O72" s="565"/>
      <c r="P72" s="565"/>
      <c r="Q72" s="565"/>
      <c r="R72" s="565"/>
      <c r="S72" s="565"/>
      <c r="T72" s="565"/>
      <c r="U72" s="565"/>
      <c r="V72" s="565"/>
      <c r="W72" s="565"/>
      <c r="X72" s="565"/>
      <c r="Y72" s="57"/>
    </row>
    <row r="73" spans="1:25" ht="63" hidden="1" customHeight="1">
      <c r="A73" s="41"/>
      <c r="B73" s="76"/>
      <c r="C73" s="75"/>
      <c r="D73" s="59"/>
      <c r="E73" s="565"/>
      <c r="F73" s="565"/>
      <c r="G73" s="565"/>
      <c r="H73" s="565"/>
      <c r="I73" s="565"/>
      <c r="J73" s="565"/>
      <c r="K73" s="565"/>
      <c r="L73" s="565"/>
      <c r="M73" s="565"/>
      <c r="N73" s="565"/>
      <c r="O73" s="565"/>
      <c r="P73" s="565"/>
      <c r="Q73" s="565"/>
      <c r="R73" s="565"/>
      <c r="S73" s="565"/>
      <c r="T73" s="565"/>
      <c r="U73" s="565"/>
      <c r="V73" s="565"/>
      <c r="W73" s="565"/>
      <c r="X73" s="565"/>
      <c r="Y73" s="57"/>
    </row>
    <row r="74" spans="1:25" ht="30" hidden="1" customHeight="1">
      <c r="A74" s="41"/>
      <c r="B74" s="76"/>
      <c r="C74" s="75"/>
      <c r="D74" s="59"/>
      <c r="E74" s="565"/>
      <c r="F74" s="565"/>
      <c r="G74" s="565"/>
      <c r="H74" s="565"/>
      <c r="I74" s="565"/>
      <c r="J74" s="565"/>
      <c r="K74" s="565"/>
      <c r="L74" s="565"/>
      <c r="M74" s="565"/>
      <c r="N74" s="565"/>
      <c r="O74" s="565"/>
      <c r="P74" s="565"/>
      <c r="Q74" s="565"/>
      <c r="R74" s="565"/>
      <c r="S74" s="565"/>
      <c r="T74" s="565"/>
      <c r="U74" s="565"/>
      <c r="V74" s="565"/>
      <c r="W74" s="565"/>
      <c r="X74" s="565"/>
      <c r="Y74" s="57"/>
    </row>
    <row r="75" spans="1:25" ht="30" hidden="1" customHeight="1">
      <c r="A75" s="41"/>
      <c r="B75" s="76"/>
      <c r="C75" s="75"/>
      <c r="D75" s="59"/>
      <c r="E75" s="565"/>
      <c r="F75" s="565"/>
      <c r="G75" s="565"/>
      <c r="H75" s="565"/>
      <c r="I75" s="565"/>
      <c r="J75" s="565"/>
      <c r="K75" s="565"/>
      <c r="L75" s="565"/>
      <c r="M75" s="565"/>
      <c r="N75" s="565"/>
      <c r="O75" s="565"/>
      <c r="P75" s="565"/>
      <c r="Q75" s="565"/>
      <c r="R75" s="565"/>
      <c r="S75" s="565"/>
      <c r="T75" s="565"/>
      <c r="U75" s="565"/>
      <c r="V75" s="565"/>
      <c r="W75" s="565"/>
      <c r="X75" s="565"/>
      <c r="Y75" s="57"/>
    </row>
    <row r="76" spans="1:25" ht="15" hidden="1">
      <c r="A76" s="41"/>
      <c r="B76" s="76"/>
      <c r="C76" s="75"/>
      <c r="D76" s="59"/>
      <c r="E76" s="565"/>
      <c r="F76" s="565"/>
      <c r="G76" s="565"/>
      <c r="H76" s="565"/>
      <c r="I76" s="565"/>
      <c r="J76" s="565"/>
      <c r="K76" s="565"/>
      <c r="L76" s="565"/>
      <c r="M76" s="565"/>
      <c r="N76" s="565"/>
      <c r="O76" s="565"/>
      <c r="P76" s="565"/>
      <c r="Q76" s="565"/>
      <c r="R76" s="565"/>
      <c r="S76" s="565"/>
      <c r="T76" s="565"/>
      <c r="U76" s="565"/>
      <c r="V76" s="565"/>
      <c r="W76" s="565"/>
      <c r="X76" s="565"/>
      <c r="Y76" s="57"/>
    </row>
    <row r="77" spans="1:25" ht="15" hidden="1">
      <c r="A77" s="41"/>
      <c r="B77" s="76"/>
      <c r="C77" s="75"/>
      <c r="D77" s="59"/>
      <c r="E77" s="565"/>
      <c r="F77" s="565"/>
      <c r="G77" s="565"/>
      <c r="H77" s="565"/>
      <c r="I77" s="565"/>
      <c r="J77" s="565"/>
      <c r="K77" s="565"/>
      <c r="L77" s="565"/>
      <c r="M77" s="565"/>
      <c r="N77" s="565"/>
      <c r="O77" s="565"/>
      <c r="P77" s="565"/>
      <c r="Q77" s="565"/>
      <c r="R77" s="565"/>
      <c r="S77" s="565"/>
      <c r="T77" s="565"/>
      <c r="U77" s="565"/>
      <c r="V77" s="565"/>
      <c r="W77" s="565"/>
      <c r="X77" s="565"/>
      <c r="Y77" s="57"/>
    </row>
    <row r="78" spans="1:25" ht="8.25" hidden="1" customHeight="1">
      <c r="A78" s="41"/>
      <c r="B78" s="76"/>
      <c r="C78" s="75"/>
      <c r="D78" s="59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57"/>
    </row>
    <row r="79" spans="1:25" ht="21" hidden="1" customHeight="1">
      <c r="A79" s="41"/>
      <c r="B79" s="76"/>
      <c r="C79" s="75"/>
      <c r="D79" s="59"/>
      <c r="E79" s="566"/>
      <c r="F79" s="566"/>
      <c r="G79" s="566"/>
      <c r="H79" s="566"/>
      <c r="I79" s="566"/>
      <c r="J79" s="566"/>
      <c r="K79" s="566"/>
      <c r="L79" s="566"/>
      <c r="M79" s="566"/>
      <c r="N79" s="566"/>
      <c r="O79" s="566"/>
      <c r="P79" s="566"/>
      <c r="Q79" s="566"/>
      <c r="R79" s="566"/>
      <c r="S79" s="566"/>
      <c r="T79" s="566"/>
      <c r="U79" s="566"/>
      <c r="V79" s="566"/>
      <c r="W79" s="566"/>
      <c r="X79" s="566"/>
      <c r="Y79" s="57"/>
    </row>
    <row r="80" spans="1:25" ht="14.25" hidden="1" customHeight="1">
      <c r="A80" s="41"/>
      <c r="B80" s="76"/>
      <c r="C80" s="75"/>
      <c r="D80" s="59"/>
      <c r="E80" s="567"/>
      <c r="F80" s="567"/>
      <c r="G80" s="567"/>
      <c r="H80" s="567"/>
      <c r="Y80" s="57"/>
    </row>
    <row r="81" spans="1:25" ht="15" hidden="1">
      <c r="A81" s="41"/>
      <c r="B81" s="76"/>
      <c r="C81" s="75"/>
      <c r="D81" s="59"/>
      <c r="E81" s="917" t="s">
        <v>399</v>
      </c>
      <c r="F81" s="917"/>
      <c r="G81" s="917"/>
      <c r="H81" s="917"/>
      <c r="I81" s="917"/>
      <c r="J81" s="917"/>
      <c r="K81" s="917"/>
      <c r="L81" s="917"/>
      <c r="M81" s="917"/>
      <c r="N81" s="917"/>
      <c r="O81" s="917"/>
      <c r="P81" s="917"/>
      <c r="Q81" s="917"/>
      <c r="R81" s="917"/>
      <c r="S81" s="917"/>
      <c r="T81" s="917"/>
      <c r="U81" s="917"/>
      <c r="V81" s="328"/>
      <c r="W81" s="328"/>
      <c r="X81" s="328"/>
      <c r="Y81" s="57"/>
    </row>
    <row r="82" spans="1:25" ht="15" hidden="1" customHeight="1">
      <c r="A82" s="41"/>
      <c r="B82" s="76"/>
      <c r="C82" s="75"/>
      <c r="D82" s="59"/>
      <c r="E82" s="918"/>
      <c r="F82" s="918"/>
      <c r="G82" s="918"/>
      <c r="H82" s="914"/>
      <c r="I82" s="915"/>
      <c r="J82" s="915"/>
      <c r="K82" s="915"/>
      <c r="L82" s="915"/>
      <c r="M82" s="915"/>
      <c r="N82" s="915"/>
      <c r="O82" s="915"/>
      <c r="P82" s="915"/>
      <c r="Q82" s="915"/>
      <c r="R82" s="915"/>
      <c r="S82" s="915"/>
      <c r="T82" s="915"/>
      <c r="U82" s="915"/>
      <c r="V82" s="915"/>
      <c r="W82" s="915"/>
      <c r="X82" s="915"/>
      <c r="Y82" s="57"/>
    </row>
    <row r="83" spans="1:25" ht="15" hidden="1" customHeight="1">
      <c r="A83" s="41"/>
      <c r="B83" s="76"/>
      <c r="C83" s="75"/>
      <c r="D83" s="59"/>
      <c r="Y83" s="57"/>
    </row>
    <row r="84" spans="1:25" ht="15" hidden="1" customHeight="1">
      <c r="A84" s="41"/>
      <c r="B84" s="76"/>
      <c r="C84" s="75"/>
      <c r="D84" s="59"/>
      <c r="E84" s="68"/>
      <c r="F84" s="66"/>
      <c r="G84" s="67"/>
      <c r="H84" s="913"/>
      <c r="I84" s="913"/>
      <c r="J84" s="913"/>
      <c r="K84" s="913"/>
      <c r="L84" s="913"/>
      <c r="M84" s="913"/>
      <c r="N84" s="913"/>
      <c r="O84" s="913"/>
      <c r="P84" s="913"/>
      <c r="Q84" s="913"/>
      <c r="R84" s="913"/>
      <c r="S84" s="913"/>
      <c r="T84" s="913"/>
      <c r="U84" s="913"/>
      <c r="V84" s="913"/>
      <c r="W84" s="913"/>
      <c r="X84" s="913"/>
      <c r="Y84" s="57"/>
    </row>
    <row r="85" spans="1:25" ht="15" hidden="1">
      <c r="A85" s="41"/>
      <c r="B85" s="76"/>
      <c r="C85" s="75"/>
      <c r="D85" s="59"/>
      <c r="E85" s="58"/>
      <c r="F85" s="58"/>
      <c r="G85" s="58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58"/>
      <c r="X85" s="58"/>
      <c r="Y85" s="57"/>
    </row>
    <row r="86" spans="1:25" ht="15" hidden="1">
      <c r="A86" s="41"/>
      <c r="B86" s="76"/>
      <c r="C86" s="75"/>
      <c r="D86" s="59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7"/>
    </row>
    <row r="87" spans="1:25" ht="15" hidden="1">
      <c r="A87" s="41"/>
      <c r="B87" s="76"/>
      <c r="C87" s="75"/>
      <c r="D87" s="59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7"/>
    </row>
    <row r="88" spans="1:25" ht="15" hidden="1">
      <c r="A88" s="41"/>
      <c r="B88" s="76"/>
      <c r="C88" s="75"/>
      <c r="D88" s="59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7"/>
    </row>
    <row r="89" spans="1:25" ht="15" hidden="1">
      <c r="A89" s="41"/>
      <c r="B89" s="76"/>
      <c r="C89" s="75"/>
      <c r="D89" s="59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7"/>
    </row>
    <row r="90" spans="1:25" ht="15" hidden="1">
      <c r="A90" s="41"/>
      <c r="B90" s="76"/>
      <c r="C90" s="75"/>
      <c r="D90" s="59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7"/>
    </row>
    <row r="91" spans="1:25" ht="15" hidden="1">
      <c r="A91" s="41"/>
      <c r="B91" s="76"/>
      <c r="C91" s="75"/>
      <c r="D91" s="59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7"/>
    </row>
    <row r="92" spans="1:25" ht="15" hidden="1">
      <c r="A92" s="41"/>
      <c r="B92" s="76"/>
      <c r="C92" s="75"/>
      <c r="D92" s="59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7"/>
    </row>
    <row r="93" spans="1:25" ht="15" hidden="1">
      <c r="A93" s="41"/>
      <c r="B93" s="76"/>
      <c r="C93" s="75"/>
      <c r="D93" s="59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7"/>
    </row>
    <row r="94" spans="1:25" ht="15" hidden="1">
      <c r="A94" s="41"/>
      <c r="B94" s="76"/>
      <c r="C94" s="75"/>
      <c r="D94" s="59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7"/>
    </row>
    <row r="95" spans="1:25" ht="15" hidden="1">
      <c r="A95" s="41"/>
      <c r="B95" s="76"/>
      <c r="C95" s="75"/>
      <c r="D95" s="59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7"/>
    </row>
    <row r="96" spans="1:25" ht="27" hidden="1" customHeight="1">
      <c r="A96" s="41"/>
      <c r="B96" s="76"/>
      <c r="C96" s="75"/>
      <c r="D96" s="64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57"/>
    </row>
    <row r="97" spans="1:27" ht="15" hidden="1">
      <c r="A97" s="41"/>
      <c r="B97" s="76"/>
      <c r="C97" s="75"/>
      <c r="D97" s="64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57"/>
    </row>
    <row r="98" spans="1:27" ht="25.5" hidden="1" customHeight="1">
      <c r="A98" s="41"/>
      <c r="B98" s="76"/>
      <c r="C98" s="75"/>
      <c r="D98" s="59"/>
      <c r="E98" s="921" t="s">
        <v>219</v>
      </c>
      <c r="F98" s="921"/>
      <c r="G98" s="921"/>
      <c r="H98" s="921"/>
      <c r="I98" s="921"/>
      <c r="J98" s="921"/>
      <c r="K98" s="921"/>
      <c r="L98" s="921"/>
      <c r="M98" s="921"/>
      <c r="N98" s="921"/>
      <c r="O98" s="921"/>
      <c r="P98" s="921"/>
      <c r="Q98" s="921"/>
      <c r="R98" s="921"/>
      <c r="S98" s="921"/>
      <c r="T98" s="921"/>
      <c r="U98" s="921"/>
      <c r="V98" s="921"/>
      <c r="W98" s="921"/>
      <c r="X98" s="921"/>
      <c r="Y98" s="57"/>
    </row>
    <row r="99" spans="1:27" ht="15" hidden="1" customHeight="1">
      <c r="A99" s="41"/>
      <c r="B99" s="76"/>
      <c r="C99" s="75"/>
      <c r="D99" s="59"/>
      <c r="E99" s="58"/>
      <c r="F99" s="58"/>
      <c r="G99" s="58"/>
      <c r="H99" s="61"/>
      <c r="I99" s="61"/>
      <c r="J99" s="61"/>
      <c r="K99" s="61"/>
      <c r="L99" s="61"/>
      <c r="M99" s="61"/>
      <c r="N99" s="61"/>
      <c r="O99" s="60"/>
      <c r="P99" s="60"/>
      <c r="Q99" s="60"/>
      <c r="R99" s="60"/>
      <c r="S99" s="60"/>
      <c r="T99" s="60"/>
      <c r="U99" s="58"/>
      <c r="V99" s="58"/>
      <c r="W99" s="58"/>
      <c r="X99" s="58"/>
      <c r="Y99" s="57"/>
    </row>
    <row r="100" spans="1:27" ht="15" hidden="1" customHeight="1">
      <c r="A100" s="41"/>
      <c r="B100" s="76"/>
      <c r="C100" s="75"/>
      <c r="D100" s="59"/>
      <c r="E100" s="62"/>
      <c r="F100" s="920" t="s">
        <v>218</v>
      </c>
      <c r="G100" s="920"/>
      <c r="H100" s="920"/>
      <c r="I100" s="920"/>
      <c r="J100" s="920"/>
      <c r="K100" s="920"/>
      <c r="L100" s="920"/>
      <c r="M100" s="920"/>
      <c r="N100" s="920"/>
      <c r="O100" s="920"/>
      <c r="P100" s="920"/>
      <c r="Q100" s="920"/>
      <c r="R100" s="920"/>
      <c r="S100" s="920"/>
      <c r="T100" s="60"/>
      <c r="U100" s="58"/>
      <c r="V100" s="58"/>
      <c r="W100" s="58"/>
      <c r="X100" s="58"/>
      <c r="Y100" s="57"/>
      <c r="AA100" s="77" t="s">
        <v>216</v>
      </c>
    </row>
    <row r="101" spans="1:27" ht="15" hidden="1" customHeight="1">
      <c r="A101" s="41"/>
      <c r="B101" s="76"/>
      <c r="C101" s="75"/>
      <c r="D101" s="59"/>
      <c r="E101" s="58"/>
      <c r="F101" s="58"/>
      <c r="G101" s="58"/>
      <c r="H101" s="61"/>
      <c r="I101" s="61"/>
      <c r="J101" s="61"/>
      <c r="K101" s="61"/>
      <c r="L101" s="61"/>
      <c r="M101" s="61"/>
      <c r="N101" s="61"/>
      <c r="O101" s="60"/>
      <c r="P101" s="60"/>
      <c r="Q101" s="60"/>
      <c r="R101" s="60"/>
      <c r="S101" s="60"/>
      <c r="T101" s="60"/>
      <c r="U101" s="58"/>
      <c r="V101" s="58"/>
      <c r="W101" s="58"/>
      <c r="X101" s="58"/>
      <c r="Y101" s="57"/>
    </row>
    <row r="102" spans="1:27" ht="15" hidden="1">
      <c r="A102" s="41"/>
      <c r="B102" s="76"/>
      <c r="C102" s="75"/>
      <c r="D102" s="59"/>
      <c r="E102" s="58"/>
      <c r="F102" s="920" t="s">
        <v>217</v>
      </c>
      <c r="G102" s="920"/>
      <c r="H102" s="920"/>
      <c r="I102" s="920"/>
      <c r="J102" s="920"/>
      <c r="K102" s="920"/>
      <c r="L102" s="920"/>
      <c r="M102" s="920"/>
      <c r="N102" s="920"/>
      <c r="O102" s="920"/>
      <c r="P102" s="920"/>
      <c r="Q102" s="920"/>
      <c r="R102" s="920"/>
      <c r="S102" s="920"/>
      <c r="T102" s="920"/>
      <c r="U102" s="920"/>
      <c r="V102" s="920"/>
      <c r="W102" s="920"/>
      <c r="X102" s="920"/>
      <c r="Y102" s="57"/>
    </row>
    <row r="103" spans="1:27" ht="15" hidden="1">
      <c r="A103" s="41"/>
      <c r="B103" s="76"/>
      <c r="C103" s="75"/>
      <c r="D103" s="59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7"/>
    </row>
    <row r="104" spans="1:27" ht="15" hidden="1">
      <c r="A104" s="41"/>
      <c r="B104" s="76"/>
      <c r="C104" s="75"/>
      <c r="D104" s="59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7"/>
    </row>
    <row r="105" spans="1:27" ht="15" hidden="1">
      <c r="A105" s="41"/>
      <c r="B105" s="76"/>
      <c r="C105" s="75"/>
      <c r="D105" s="59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7"/>
    </row>
    <row r="106" spans="1:27" ht="15" hidden="1">
      <c r="A106" s="41"/>
      <c r="B106" s="76"/>
      <c r="C106" s="75"/>
      <c r="D106" s="59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7"/>
    </row>
    <row r="107" spans="1:27" ht="15" hidden="1">
      <c r="A107" s="41"/>
      <c r="B107" s="76"/>
      <c r="C107" s="75"/>
      <c r="D107" s="59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7"/>
    </row>
    <row r="108" spans="1:27" ht="15" hidden="1">
      <c r="A108" s="41"/>
      <c r="B108" s="76"/>
      <c r="C108" s="75"/>
      <c r="D108" s="59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7"/>
    </row>
    <row r="109" spans="1:27" ht="15" hidden="1">
      <c r="A109" s="41"/>
      <c r="B109" s="76"/>
      <c r="C109" s="75"/>
      <c r="D109" s="59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7"/>
    </row>
    <row r="110" spans="1:27" ht="15" hidden="1">
      <c r="A110" s="41"/>
      <c r="B110" s="76"/>
      <c r="C110" s="75"/>
      <c r="D110" s="59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7"/>
    </row>
    <row r="111" spans="1:27" ht="30" hidden="1" customHeight="1">
      <c r="A111" s="41"/>
      <c r="B111" s="76"/>
      <c r="C111" s="75"/>
      <c r="D111" s="59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7"/>
    </row>
    <row r="112" spans="1:27" ht="31.5" hidden="1" customHeight="1">
      <c r="A112" s="41"/>
      <c r="B112" s="76"/>
      <c r="C112" s="75"/>
      <c r="D112" s="59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7"/>
    </row>
    <row r="113" spans="1:25" ht="15" customHeight="1">
      <c r="A113" s="41"/>
      <c r="B113" s="74"/>
      <c r="C113" s="73"/>
      <c r="D113" s="56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4"/>
    </row>
  </sheetData>
  <sheetProtection password="FA9C" sheet="1" objects="1" scenarios="1" formatColumns="0" formatRows="0"/>
  <dataConsolidate/>
  <mergeCells count="28">
    <mergeCell ref="B2:G2"/>
    <mergeCell ref="B3:C3"/>
    <mergeCell ref="E7:X19"/>
    <mergeCell ref="P23:W23"/>
    <mergeCell ref="E58:U58"/>
    <mergeCell ref="B5:Y5"/>
    <mergeCell ref="E41:X45"/>
    <mergeCell ref="F21:M21"/>
    <mergeCell ref="P21:X21"/>
    <mergeCell ref="P22:X22"/>
    <mergeCell ref="E35:X39"/>
    <mergeCell ref="F22:M22"/>
    <mergeCell ref="E40:X40"/>
    <mergeCell ref="F102:X102"/>
    <mergeCell ref="F100:S100"/>
    <mergeCell ref="E82:G82"/>
    <mergeCell ref="E98:X98"/>
    <mergeCell ref="E81:U81"/>
    <mergeCell ref="H84:X84"/>
    <mergeCell ref="H60:X60"/>
    <mergeCell ref="H82:X82"/>
    <mergeCell ref="E46:X57"/>
    <mergeCell ref="E70:T70"/>
    <mergeCell ref="E60:G60"/>
    <mergeCell ref="H59:X59"/>
    <mergeCell ref="E59:G59"/>
    <mergeCell ref="E71:T71"/>
    <mergeCell ref="H61:X61"/>
  </mergeCells>
  <phoneticPr fontId="8" type="noConversion"/>
  <hyperlinks>
    <hyperlink ref="E81:U81" location="Инструкция!A1" tooltip="http://sp.eias.ru/index.php?a=add&amp;catid=76" display="Обратиться за помощью в службу технической поддержки"/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REQUEST_G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87"/>
    <col min="2" max="16384" width="9.140625" style="239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">
    <tabColor rgb="FFFFCC99"/>
  </sheetPr>
  <dimension ref="A1:E8"/>
  <sheetViews>
    <sheetView showGridLines="0" zoomScaleNormal="100" workbookViewId="0"/>
  </sheetViews>
  <sheetFormatPr defaultRowHeight="15"/>
  <cols>
    <col min="1" max="1" width="38.42578125" style="325" customWidth="1"/>
    <col min="2" max="16384" width="9.140625" style="325"/>
  </cols>
  <sheetData>
    <row r="1" spans="1:5">
      <c r="A1" s="326" t="s">
        <v>396</v>
      </c>
      <c r="B1" s="326" t="s">
        <v>397</v>
      </c>
      <c r="C1" s="326"/>
      <c r="D1" s="326"/>
      <c r="E1" s="326"/>
    </row>
    <row r="2" spans="1:5">
      <c r="A2" s="326"/>
      <c r="B2" s="326"/>
      <c r="C2" s="326"/>
      <c r="D2" s="326"/>
      <c r="E2" s="326"/>
    </row>
    <row r="3" spans="1:5">
      <c r="A3" s="326"/>
      <c r="B3" s="326"/>
      <c r="C3" s="326"/>
      <c r="D3" s="326"/>
      <c r="E3" s="326"/>
    </row>
    <row r="4" spans="1:5">
      <c r="A4" s="326"/>
      <c r="B4" s="326"/>
      <c r="C4" s="326"/>
      <c r="D4" s="326"/>
      <c r="E4" s="326"/>
    </row>
    <row r="5" spans="1:5">
      <c r="A5" s="326"/>
      <c r="B5" s="326"/>
      <c r="C5" s="326"/>
      <c r="D5" s="326"/>
      <c r="E5" s="326"/>
    </row>
    <row r="6" spans="1:5">
      <c r="A6" s="326"/>
      <c r="B6" s="326"/>
      <c r="C6" s="326"/>
      <c r="D6" s="326"/>
      <c r="E6" s="326"/>
    </row>
    <row r="7" spans="1:5">
      <c r="A7" s="326"/>
      <c r="B7" s="326"/>
      <c r="C7" s="326"/>
      <c r="D7" s="326"/>
      <c r="E7" s="326"/>
    </row>
    <row r="8" spans="1:5">
      <c r="A8" s="326"/>
      <c r="B8" s="326"/>
      <c r="C8" s="326"/>
      <c r="D8" s="326"/>
      <c r="E8" s="326"/>
    </row>
  </sheetData>
  <sheetProtection formatColumns="0" formatRows="0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:B5"/>
  <sheetViews>
    <sheetView showGridLines="0" zoomScaleNormal="100" workbookViewId="0"/>
  </sheetViews>
  <sheetFormatPr defaultRowHeight="11.25"/>
  <cols>
    <col min="1" max="1" width="9.140625" style="912"/>
    <col min="2" max="2" width="65.28515625" style="912" customWidth="1"/>
    <col min="3" max="3" width="41" style="912" customWidth="1"/>
    <col min="4" max="16384" width="9.140625" style="912"/>
  </cols>
  <sheetData>
    <row r="1" spans="1:2">
      <c r="A1" s="912" t="s">
        <v>311</v>
      </c>
      <c r="B1" s="912" t="s">
        <v>312</v>
      </c>
    </row>
    <row r="2" spans="1:2">
      <c r="A2" s="912">
        <v>4213767</v>
      </c>
      <c r="B2" s="912" t="s">
        <v>564</v>
      </c>
    </row>
    <row r="3" spans="1:2">
      <c r="A3" s="912">
        <v>4213768</v>
      </c>
      <c r="B3" s="912" t="s">
        <v>563</v>
      </c>
    </row>
    <row r="4" spans="1:2">
      <c r="A4" s="912">
        <v>4213769</v>
      </c>
      <c r="B4" s="912" t="s">
        <v>566</v>
      </c>
    </row>
    <row r="5" spans="1:2">
      <c r="A5" s="912">
        <v>4213770</v>
      </c>
      <c r="B5" s="912" t="s">
        <v>565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912"/>
    <col min="2" max="2" width="65.28515625" style="912" customWidth="1"/>
    <col min="3" max="3" width="41" style="912" customWidth="1"/>
    <col min="4" max="16384" width="9.140625" style="912"/>
  </cols>
  <sheetData>
    <row r="1" spans="1:2">
      <c r="A1" s="912" t="s">
        <v>311</v>
      </c>
      <c r="B1" s="912" t="s">
        <v>313</v>
      </c>
    </row>
    <row r="2" spans="1:2">
      <c r="A2" s="912">
        <v>4189706</v>
      </c>
      <c r="B2" s="912" t="s">
        <v>702</v>
      </c>
    </row>
    <row r="3" spans="1:2">
      <c r="A3" s="912">
        <v>4189705</v>
      </c>
      <c r="B3" s="912" t="s">
        <v>703</v>
      </c>
    </row>
    <row r="4" spans="1:2">
      <c r="A4" s="912">
        <v>4189707</v>
      </c>
      <c r="B4" s="912" t="s">
        <v>704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29"/>
  </cols>
  <sheetData>
    <row r="1" spans="1:1">
      <c r="A1" s="52"/>
    </row>
  </sheetData>
  <pageMargins left="0.75" right="0.75" top="1" bottom="1" header="0.5" footer="0.5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215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customWidth="1"/>
    <col min="3" max="16384" width="9.140625" style="1"/>
  </cols>
  <sheetData>
    <row r="1" spans="1:2">
      <c r="A1" s="3" t="s">
        <v>57</v>
      </c>
      <c r="B1" s="3" t="s">
        <v>58</v>
      </c>
    </row>
    <row r="2" spans="1:2">
      <c r="A2" t="s">
        <v>635</v>
      </c>
      <c r="B2" t="s">
        <v>684</v>
      </c>
    </row>
    <row r="3" spans="1:2">
      <c r="A3" t="s">
        <v>636</v>
      </c>
      <c r="B3" t="s">
        <v>676</v>
      </c>
    </row>
    <row r="4" spans="1:2">
      <c r="A4" t="s">
        <v>637</v>
      </c>
      <c r="B4" t="s">
        <v>655</v>
      </c>
    </row>
    <row r="5" spans="1:2">
      <c r="A5" t="s">
        <v>638</v>
      </c>
      <c r="B5" t="s">
        <v>656</v>
      </c>
    </row>
    <row r="6" spans="1:2">
      <c r="A6" t="s">
        <v>639</v>
      </c>
      <c r="B6" t="s">
        <v>657</v>
      </c>
    </row>
    <row r="7" spans="1:2">
      <c r="A7" t="s">
        <v>640</v>
      </c>
      <c r="B7" t="s">
        <v>658</v>
      </c>
    </row>
    <row r="8" spans="1:2">
      <c r="A8" t="s">
        <v>641</v>
      </c>
      <c r="B8" t="s">
        <v>659</v>
      </c>
    </row>
    <row r="9" spans="1:2">
      <c r="A9" t="s">
        <v>642</v>
      </c>
      <c r="B9" t="s">
        <v>660</v>
      </c>
    </row>
    <row r="10" spans="1:2">
      <c r="A10" t="s">
        <v>643</v>
      </c>
      <c r="B10" t="s">
        <v>661</v>
      </c>
    </row>
    <row r="11" spans="1:2">
      <c r="A11" t="s">
        <v>644</v>
      </c>
      <c r="B11" t="s">
        <v>662</v>
      </c>
    </row>
    <row r="12" spans="1:2">
      <c r="A12" t="s">
        <v>645</v>
      </c>
      <c r="B12" t="s">
        <v>663</v>
      </c>
    </row>
    <row r="13" spans="1:2">
      <c r="A13" t="s">
        <v>646</v>
      </c>
      <c r="B13" t="s">
        <v>664</v>
      </c>
    </row>
    <row r="14" spans="1:2">
      <c r="A14" t="s">
        <v>647</v>
      </c>
      <c r="B14" t="s">
        <v>665</v>
      </c>
    </row>
    <row r="15" spans="1:2">
      <c r="A15" t="s">
        <v>648</v>
      </c>
      <c r="B15" t="s">
        <v>666</v>
      </c>
    </row>
    <row r="16" spans="1:2">
      <c r="A16" t="s">
        <v>649</v>
      </c>
      <c r="B16" t="s">
        <v>667</v>
      </c>
    </row>
    <row r="17" spans="1:2">
      <c r="A17" t="s">
        <v>650</v>
      </c>
      <c r="B17" t="s">
        <v>668</v>
      </c>
    </row>
    <row r="18" spans="1:2">
      <c r="A18" t="s">
        <v>651</v>
      </c>
      <c r="B18" t="s">
        <v>669</v>
      </c>
    </row>
    <row r="19" spans="1:2">
      <c r="A19" t="s">
        <v>652</v>
      </c>
      <c r="B19" t="s">
        <v>670</v>
      </c>
    </row>
    <row r="20" spans="1:2">
      <c r="A20" t="s">
        <v>653</v>
      </c>
      <c r="B20" t="s">
        <v>671</v>
      </c>
    </row>
    <row r="21" spans="1:2">
      <c r="A21" t="s">
        <v>654</v>
      </c>
      <c r="B21" t="s">
        <v>672</v>
      </c>
    </row>
    <row r="22" spans="1:2">
      <c r="A22"/>
      <c r="B22" t="s">
        <v>673</v>
      </c>
    </row>
    <row r="23" spans="1:2">
      <c r="A23"/>
      <c r="B23" t="s">
        <v>674</v>
      </c>
    </row>
    <row r="24" spans="1:2">
      <c r="A24"/>
      <c r="B24" t="s">
        <v>675</v>
      </c>
    </row>
    <row r="25" spans="1:2">
      <c r="A25"/>
      <c r="B25" t="s">
        <v>677</v>
      </c>
    </row>
    <row r="26" spans="1:2">
      <c r="A26"/>
      <c r="B26" t="s">
        <v>678</v>
      </c>
    </row>
    <row r="27" spans="1:2">
      <c r="A27"/>
      <c r="B27" t="s">
        <v>679</v>
      </c>
    </row>
    <row r="28" spans="1:2">
      <c r="A28"/>
      <c r="B28" t="s">
        <v>680</v>
      </c>
    </row>
    <row r="29" spans="1:2">
      <c r="A29"/>
      <c r="B29" t="s">
        <v>681</v>
      </c>
    </row>
    <row r="30" spans="1:2">
      <c r="A30"/>
      <c r="B30" t="s">
        <v>682</v>
      </c>
    </row>
    <row r="31" spans="1:2">
      <c r="A31"/>
      <c r="B31" t="s">
        <v>683</v>
      </c>
    </row>
    <row r="32" spans="1:2">
      <c r="A32"/>
      <c r="B32" t="s">
        <v>685</v>
      </c>
    </row>
    <row r="33" spans="1:2">
      <c r="A33"/>
      <c r="B33" t="s">
        <v>686</v>
      </c>
    </row>
    <row r="34" spans="1:2">
      <c r="A34"/>
      <c r="B34" t="s">
        <v>687</v>
      </c>
    </row>
    <row r="35" spans="1:2">
      <c r="A35"/>
      <c r="B35" t="s">
        <v>688</v>
      </c>
    </row>
    <row r="36" spans="1:2">
      <c r="A36"/>
      <c r="B36" t="s">
        <v>689</v>
      </c>
    </row>
    <row r="37" spans="1:2">
      <c r="A37"/>
      <c r="B37" t="s">
        <v>690</v>
      </c>
    </row>
    <row r="38" spans="1:2">
      <c r="A38"/>
      <c r="B38" t="s">
        <v>691</v>
      </c>
    </row>
    <row r="39" spans="1:2">
      <c r="A39"/>
      <c r="B39" t="s">
        <v>692</v>
      </c>
    </row>
    <row r="40" spans="1:2">
      <c r="A40"/>
      <c r="B40" t="s">
        <v>693</v>
      </c>
    </row>
    <row r="41" spans="1:2">
      <c r="A41"/>
      <c r="B41" t="s">
        <v>694</v>
      </c>
    </row>
    <row r="42" spans="1:2">
      <c r="A42"/>
      <c r="B42" t="s">
        <v>695</v>
      </c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struct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2"/>
  <sheetViews>
    <sheetView showGridLines="0" zoomScaleNormal="100" workbookViewId="0"/>
  </sheetViews>
  <sheetFormatPr defaultRowHeight="11.25"/>
  <cols>
    <col min="1" max="1" width="30.7109375" style="11" customWidth="1"/>
    <col min="2" max="2" width="80.7109375" style="11" customWidth="1"/>
    <col min="3" max="3" width="30.7109375" style="11" customWidth="1"/>
    <col min="4" max="16384" width="9.140625" style="10"/>
  </cols>
  <sheetData>
    <row r="1" spans="1:4" ht="24" customHeight="1">
      <c r="A1" s="116" t="s">
        <v>65</v>
      </c>
      <c r="B1" s="116" t="s">
        <v>66</v>
      </c>
      <c r="C1" s="116" t="s">
        <v>67</v>
      </c>
      <c r="D1" s="9"/>
    </row>
    <row r="2" spans="1:4">
      <c r="A2" s="901">
        <v>44685.583136574074</v>
      </c>
      <c r="B2" s="11" t="s">
        <v>707</v>
      </c>
      <c r="C2" s="11" t="s">
        <v>424</v>
      </c>
    </row>
    <row r="3" spans="1:4">
      <c r="A3" s="901">
        <v>44685.583414351851</v>
      </c>
      <c r="B3" s="11" t="s">
        <v>707</v>
      </c>
      <c r="C3" s="11" t="s">
        <v>424</v>
      </c>
    </row>
    <row r="4" spans="1:4">
      <c r="A4" s="901">
        <v>44685.583425925928</v>
      </c>
      <c r="B4" s="11" t="s">
        <v>2592</v>
      </c>
      <c r="C4" s="11" t="s">
        <v>424</v>
      </c>
    </row>
    <row r="5" spans="1:4">
      <c r="A5" s="901">
        <v>44685.583726851852</v>
      </c>
      <c r="B5" s="11" t="s">
        <v>707</v>
      </c>
      <c r="C5" s="11" t="s">
        <v>424</v>
      </c>
    </row>
    <row r="6" spans="1:4">
      <c r="A6" s="901">
        <v>44685.583738425928</v>
      </c>
      <c r="B6" s="11" t="s">
        <v>2592</v>
      </c>
      <c r="C6" s="11" t="s">
        <v>424</v>
      </c>
    </row>
    <row r="7" spans="1:4">
      <c r="A7" s="901">
        <v>44686.437141203707</v>
      </c>
      <c r="B7" s="11" t="s">
        <v>707</v>
      </c>
      <c r="C7" s="11" t="s">
        <v>424</v>
      </c>
    </row>
    <row r="8" spans="1:4">
      <c r="A8" s="901">
        <v>44686.437164351853</v>
      </c>
      <c r="B8" s="11" t="s">
        <v>2592</v>
      </c>
      <c r="C8" s="11" t="s">
        <v>424</v>
      </c>
    </row>
    <row r="9" spans="1:4">
      <c r="A9" s="901">
        <v>44686.496967592589</v>
      </c>
      <c r="B9" s="11" t="s">
        <v>707</v>
      </c>
      <c r="C9" s="11" t="s">
        <v>424</v>
      </c>
    </row>
    <row r="10" spans="1:4">
      <c r="A10" s="901">
        <v>44686.496979166666</v>
      </c>
      <c r="B10" s="11" t="s">
        <v>2592</v>
      </c>
      <c r="C10" s="11" t="s">
        <v>424</v>
      </c>
    </row>
    <row r="11" spans="1:4">
      <c r="A11" s="901">
        <v>44687.600937499999</v>
      </c>
      <c r="B11" s="11" t="s">
        <v>707</v>
      </c>
      <c r="C11" s="11" t="s">
        <v>424</v>
      </c>
    </row>
    <row r="12" spans="1:4">
      <c r="A12" s="901">
        <v>44687.600949074076</v>
      </c>
      <c r="B12" s="11" t="s">
        <v>2592</v>
      </c>
      <c r="C12" s="11" t="s">
        <v>424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4"/>
    </row>
    <row r="2" spans="1:1" ht="12">
      <c r="A2" s="14"/>
    </row>
    <row r="3" spans="1:1" ht="12">
      <c r="A3" s="14"/>
    </row>
    <row r="4" spans="1:1" ht="12">
      <c r="A4" s="14"/>
    </row>
    <row r="5" spans="1:1" ht="12">
      <c r="A5" s="14"/>
    </row>
    <row r="6" spans="1:1" ht="12">
      <c r="A6" s="14"/>
    </row>
    <row r="7" spans="1:1" ht="12">
      <c r="A7" s="14"/>
    </row>
    <row r="8" spans="1:1" ht="12">
      <c r="A8" s="14"/>
    </row>
    <row r="9" spans="1:1" ht="12">
      <c r="A9" s="14"/>
    </row>
    <row r="10" spans="1:1" ht="12">
      <c r="A10" s="14"/>
    </row>
    <row r="11" spans="1:1" ht="12">
      <c r="A11" s="14"/>
    </row>
    <row r="12" spans="1:1" ht="12">
      <c r="A12" s="14"/>
    </row>
    <row r="13" spans="1:1" ht="12">
      <c r="A13" s="14"/>
    </row>
    <row r="14" spans="1:1" ht="12">
      <c r="A14" s="14"/>
    </row>
    <row r="15" spans="1:1" ht="12">
      <c r="A15" s="14"/>
    </row>
    <row r="16" spans="1:1" ht="12">
      <c r="A16" s="14"/>
    </row>
    <row r="17" spans="1:1" ht="12">
      <c r="A17" s="14"/>
    </row>
    <row r="18" spans="1:1" ht="12">
      <c r="A18" s="14"/>
    </row>
    <row r="19" spans="1:1" ht="12">
      <c r="A19" s="14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5"/>
    <col min="2" max="16384" width="9.140625" style="16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7"/>
    <col min="27" max="36" width="9.140625" style="8"/>
    <col min="37" max="16384" width="9.140625" style="7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J60"/>
  <sheetViews>
    <sheetView showGridLines="0" zoomScaleNormal="100" workbookViewId="0"/>
  </sheetViews>
  <sheetFormatPr defaultRowHeight="11.25"/>
  <cols>
    <col min="1" max="2" width="9.140625" style="4"/>
    <col min="3" max="3" width="20.7109375" style="4" customWidth="1"/>
    <col min="4" max="4" width="25.140625" style="4" customWidth="1"/>
    <col min="5" max="16384" width="9.140625" style="4"/>
  </cols>
  <sheetData>
    <row r="1" spans="1:10">
      <c r="A1" s="4" t="s">
        <v>2588</v>
      </c>
      <c r="B1" s="4" t="s">
        <v>2595</v>
      </c>
      <c r="C1" s="4" t="s">
        <v>2596</v>
      </c>
      <c r="D1" s="4" t="s">
        <v>2597</v>
      </c>
      <c r="E1" s="4" t="s">
        <v>2598</v>
      </c>
      <c r="F1" s="4" t="s">
        <v>2599</v>
      </c>
      <c r="G1" s="4" t="s">
        <v>2600</v>
      </c>
      <c r="H1" s="4" t="s">
        <v>2601</v>
      </c>
      <c r="I1" s="4" t="s">
        <v>2602</v>
      </c>
    </row>
    <row r="2" spans="1:10">
      <c r="A2" s="4">
        <v>1</v>
      </c>
      <c r="B2" s="4" t="s">
        <v>2603</v>
      </c>
      <c r="C2" s="4" t="s">
        <v>80</v>
      </c>
      <c r="D2" s="4" t="s">
        <v>2604</v>
      </c>
      <c r="E2" s="4" t="s">
        <v>2605</v>
      </c>
      <c r="F2" s="4" t="s">
        <v>2606</v>
      </c>
      <c r="G2" s="4" t="s">
        <v>2607</v>
      </c>
      <c r="J2" s="4" t="s">
        <v>2811</v>
      </c>
    </row>
    <row r="3" spans="1:10">
      <c r="A3" s="4">
        <v>2</v>
      </c>
      <c r="B3" s="4" t="s">
        <v>2603</v>
      </c>
      <c r="C3" s="4" t="s">
        <v>80</v>
      </c>
      <c r="D3" s="4" t="s">
        <v>2608</v>
      </c>
      <c r="E3" s="4" t="s">
        <v>2609</v>
      </c>
      <c r="F3" s="4" t="s">
        <v>2610</v>
      </c>
      <c r="G3" s="4" t="s">
        <v>2611</v>
      </c>
      <c r="J3" s="4" t="s">
        <v>2811</v>
      </c>
    </row>
    <row r="4" spans="1:10">
      <c r="A4" s="4">
        <v>3</v>
      </c>
      <c r="B4" s="4" t="s">
        <v>2603</v>
      </c>
      <c r="C4" s="4" t="s">
        <v>80</v>
      </c>
      <c r="D4" s="4" t="s">
        <v>2612</v>
      </c>
      <c r="E4" s="4" t="s">
        <v>2613</v>
      </c>
      <c r="F4" s="4" t="s">
        <v>2614</v>
      </c>
      <c r="G4" s="4" t="s">
        <v>2615</v>
      </c>
      <c r="J4" s="4" t="s">
        <v>2811</v>
      </c>
    </row>
    <row r="5" spans="1:10">
      <c r="A5" s="4">
        <v>4</v>
      </c>
      <c r="B5" s="4" t="s">
        <v>2603</v>
      </c>
      <c r="C5" s="4" t="s">
        <v>80</v>
      </c>
      <c r="D5" s="4" t="s">
        <v>2616</v>
      </c>
      <c r="E5" s="4" t="s">
        <v>2617</v>
      </c>
      <c r="F5" s="4" t="s">
        <v>2618</v>
      </c>
      <c r="G5" s="4" t="s">
        <v>2619</v>
      </c>
      <c r="J5" s="4" t="s">
        <v>2811</v>
      </c>
    </row>
    <row r="6" spans="1:10">
      <c r="A6" s="4">
        <v>5</v>
      </c>
      <c r="B6" s="4" t="s">
        <v>2603</v>
      </c>
      <c r="C6" s="4" t="s">
        <v>80</v>
      </c>
      <c r="D6" s="4" t="s">
        <v>2620</v>
      </c>
      <c r="E6" s="4" t="s">
        <v>2621</v>
      </c>
      <c r="F6" s="4" t="s">
        <v>2622</v>
      </c>
      <c r="G6" s="4" t="s">
        <v>2623</v>
      </c>
      <c r="J6" s="4" t="s">
        <v>2811</v>
      </c>
    </row>
    <row r="7" spans="1:10">
      <c r="A7" s="4">
        <v>6</v>
      </c>
      <c r="B7" s="4" t="s">
        <v>2603</v>
      </c>
      <c r="C7" s="4" t="s">
        <v>80</v>
      </c>
      <c r="D7" s="4" t="s">
        <v>2624</v>
      </c>
      <c r="E7" s="4" t="s">
        <v>2625</v>
      </c>
      <c r="F7" s="4" t="s">
        <v>2626</v>
      </c>
      <c r="G7" s="4" t="s">
        <v>2627</v>
      </c>
      <c r="J7" s="4" t="s">
        <v>2811</v>
      </c>
    </row>
    <row r="8" spans="1:10">
      <c r="A8" s="4">
        <v>7</v>
      </c>
      <c r="B8" s="4" t="s">
        <v>2603</v>
      </c>
      <c r="C8" s="4" t="s">
        <v>80</v>
      </c>
      <c r="D8" s="4" t="s">
        <v>2628</v>
      </c>
      <c r="E8" s="4" t="s">
        <v>2629</v>
      </c>
      <c r="F8" s="4" t="s">
        <v>2630</v>
      </c>
      <c r="G8" s="4" t="s">
        <v>2631</v>
      </c>
      <c r="J8" s="4" t="s">
        <v>2811</v>
      </c>
    </row>
    <row r="9" spans="1:10">
      <c r="A9" s="4">
        <v>8</v>
      </c>
      <c r="B9" s="4" t="s">
        <v>2603</v>
      </c>
      <c r="C9" s="4" t="s">
        <v>80</v>
      </c>
      <c r="D9" s="4" t="s">
        <v>2632</v>
      </c>
      <c r="E9" s="4" t="s">
        <v>2629</v>
      </c>
      <c r="F9" s="4" t="s">
        <v>2630</v>
      </c>
      <c r="G9" s="4" t="s">
        <v>2633</v>
      </c>
      <c r="H9" s="4" t="s">
        <v>2634</v>
      </c>
      <c r="J9" s="4" t="s">
        <v>2811</v>
      </c>
    </row>
    <row r="10" spans="1:10">
      <c r="A10" s="4">
        <v>9</v>
      </c>
      <c r="B10" s="4" t="s">
        <v>2603</v>
      </c>
      <c r="C10" s="4" t="s">
        <v>80</v>
      </c>
      <c r="D10" s="4" t="s">
        <v>2635</v>
      </c>
      <c r="E10" s="4" t="s">
        <v>2629</v>
      </c>
      <c r="F10" s="4" t="s">
        <v>2630</v>
      </c>
      <c r="G10" s="4" t="s">
        <v>2636</v>
      </c>
      <c r="J10" s="4" t="s">
        <v>2811</v>
      </c>
    </row>
    <row r="11" spans="1:10">
      <c r="A11" s="4">
        <v>10</v>
      </c>
      <c r="B11" s="4" t="s">
        <v>2603</v>
      </c>
      <c r="C11" s="4" t="s">
        <v>80</v>
      </c>
      <c r="D11" s="4" t="s">
        <v>2637</v>
      </c>
      <c r="E11" s="4" t="s">
        <v>2638</v>
      </c>
      <c r="F11" s="4" t="s">
        <v>2639</v>
      </c>
      <c r="G11" s="4" t="s">
        <v>2640</v>
      </c>
      <c r="J11" s="4" t="s">
        <v>2811</v>
      </c>
    </row>
    <row r="12" spans="1:10">
      <c r="A12" s="4">
        <v>11</v>
      </c>
      <c r="B12" s="4" t="s">
        <v>2603</v>
      </c>
      <c r="C12" s="4" t="s">
        <v>80</v>
      </c>
      <c r="D12" s="4" t="s">
        <v>2641</v>
      </c>
      <c r="E12" s="4" t="s">
        <v>2642</v>
      </c>
      <c r="F12" s="4" t="s">
        <v>2643</v>
      </c>
      <c r="G12" s="4" t="s">
        <v>2644</v>
      </c>
      <c r="J12" s="4" t="s">
        <v>2811</v>
      </c>
    </row>
    <row r="13" spans="1:10">
      <c r="A13" s="4">
        <v>12</v>
      </c>
      <c r="B13" s="4" t="s">
        <v>2603</v>
      </c>
      <c r="C13" s="4" t="s">
        <v>80</v>
      </c>
      <c r="D13" s="4" t="s">
        <v>2645</v>
      </c>
      <c r="E13" s="4" t="s">
        <v>2646</v>
      </c>
      <c r="F13" s="4" t="s">
        <v>2647</v>
      </c>
      <c r="G13" s="4" t="s">
        <v>2644</v>
      </c>
      <c r="J13" s="4" t="s">
        <v>2811</v>
      </c>
    </row>
    <row r="14" spans="1:10">
      <c r="A14" s="4">
        <v>13</v>
      </c>
      <c r="B14" s="4" t="s">
        <v>2603</v>
      </c>
      <c r="C14" s="4" t="s">
        <v>80</v>
      </c>
      <c r="D14" s="4" t="s">
        <v>2648</v>
      </c>
      <c r="E14" s="4" t="s">
        <v>2649</v>
      </c>
      <c r="F14" s="4" t="s">
        <v>2650</v>
      </c>
      <c r="G14" s="4" t="s">
        <v>2651</v>
      </c>
      <c r="J14" s="4" t="s">
        <v>2811</v>
      </c>
    </row>
    <row r="15" spans="1:10">
      <c r="A15" s="4">
        <v>14</v>
      </c>
      <c r="B15" s="4" t="s">
        <v>2603</v>
      </c>
      <c r="C15" s="4" t="s">
        <v>80</v>
      </c>
      <c r="D15" s="4" t="s">
        <v>2652</v>
      </c>
      <c r="E15" s="4" t="s">
        <v>2653</v>
      </c>
      <c r="F15" s="4" t="s">
        <v>2654</v>
      </c>
      <c r="G15" s="4" t="s">
        <v>2655</v>
      </c>
      <c r="J15" s="4" t="s">
        <v>2811</v>
      </c>
    </row>
    <row r="16" spans="1:10">
      <c r="A16" s="4">
        <v>15</v>
      </c>
      <c r="B16" s="4" t="s">
        <v>2603</v>
      </c>
      <c r="C16" s="4" t="s">
        <v>80</v>
      </c>
      <c r="D16" s="4" t="s">
        <v>2656</v>
      </c>
      <c r="E16" s="4" t="s">
        <v>2657</v>
      </c>
      <c r="F16" s="4" t="s">
        <v>2658</v>
      </c>
      <c r="G16" s="4" t="s">
        <v>2640</v>
      </c>
      <c r="J16" s="4" t="s">
        <v>2811</v>
      </c>
    </row>
    <row r="17" spans="1:10">
      <c r="A17" s="4">
        <v>16</v>
      </c>
      <c r="B17" s="4" t="s">
        <v>2603</v>
      </c>
      <c r="C17" s="4" t="s">
        <v>80</v>
      </c>
      <c r="D17" s="4" t="s">
        <v>2659</v>
      </c>
      <c r="E17" s="4" t="s">
        <v>2660</v>
      </c>
      <c r="F17" s="4" t="s">
        <v>2661</v>
      </c>
      <c r="G17" s="4" t="s">
        <v>2655</v>
      </c>
      <c r="J17" s="4" t="s">
        <v>2811</v>
      </c>
    </row>
    <row r="18" spans="1:10">
      <c r="A18" s="4">
        <v>17</v>
      </c>
      <c r="B18" s="4" t="s">
        <v>2603</v>
      </c>
      <c r="C18" s="4" t="s">
        <v>80</v>
      </c>
      <c r="D18" s="4" t="s">
        <v>2662</v>
      </c>
      <c r="E18" s="4" t="s">
        <v>2663</v>
      </c>
      <c r="F18" s="4" t="s">
        <v>2664</v>
      </c>
      <c r="G18" s="4" t="s">
        <v>2665</v>
      </c>
      <c r="H18" s="4" t="s">
        <v>2666</v>
      </c>
      <c r="J18" s="4" t="s">
        <v>2811</v>
      </c>
    </row>
    <row r="19" spans="1:10">
      <c r="A19" s="4">
        <v>18</v>
      </c>
      <c r="B19" s="4" t="s">
        <v>2603</v>
      </c>
      <c r="C19" s="4" t="s">
        <v>80</v>
      </c>
      <c r="D19" s="4" t="s">
        <v>2667</v>
      </c>
      <c r="E19" s="4" t="s">
        <v>2668</v>
      </c>
      <c r="F19" s="4" t="s">
        <v>2669</v>
      </c>
      <c r="G19" s="4" t="s">
        <v>2670</v>
      </c>
      <c r="J19" s="4" t="s">
        <v>2811</v>
      </c>
    </row>
    <row r="20" spans="1:10">
      <c r="A20" s="4">
        <v>19</v>
      </c>
      <c r="B20" s="4" t="s">
        <v>2603</v>
      </c>
      <c r="C20" s="4" t="s">
        <v>80</v>
      </c>
      <c r="D20" s="4" t="s">
        <v>2671</v>
      </c>
      <c r="E20" s="4" t="s">
        <v>2672</v>
      </c>
      <c r="F20" s="4" t="s">
        <v>2673</v>
      </c>
      <c r="G20" s="4" t="s">
        <v>2674</v>
      </c>
      <c r="J20" s="4" t="s">
        <v>2811</v>
      </c>
    </row>
    <row r="21" spans="1:10">
      <c r="A21" s="4">
        <v>20</v>
      </c>
      <c r="B21" s="4" t="s">
        <v>2603</v>
      </c>
      <c r="C21" s="4" t="s">
        <v>80</v>
      </c>
      <c r="D21" s="4" t="s">
        <v>2675</v>
      </c>
      <c r="E21" s="4" t="s">
        <v>2676</v>
      </c>
      <c r="F21" s="4" t="s">
        <v>2677</v>
      </c>
      <c r="G21" s="4" t="s">
        <v>2678</v>
      </c>
      <c r="J21" s="4" t="s">
        <v>2811</v>
      </c>
    </row>
    <row r="22" spans="1:10">
      <c r="A22" s="4">
        <v>21</v>
      </c>
      <c r="B22" s="4" t="s">
        <v>2603</v>
      </c>
      <c r="C22" s="4" t="s">
        <v>80</v>
      </c>
      <c r="D22" s="4" t="s">
        <v>2679</v>
      </c>
      <c r="E22" s="4" t="s">
        <v>2680</v>
      </c>
      <c r="F22" s="4" t="s">
        <v>2681</v>
      </c>
      <c r="G22" s="4" t="s">
        <v>2682</v>
      </c>
      <c r="J22" s="4" t="s">
        <v>2811</v>
      </c>
    </row>
    <row r="23" spans="1:10">
      <c r="A23" s="4">
        <v>22</v>
      </c>
      <c r="B23" s="4" t="s">
        <v>2603</v>
      </c>
      <c r="C23" s="4" t="s">
        <v>80</v>
      </c>
      <c r="D23" s="4" t="s">
        <v>2683</v>
      </c>
      <c r="E23" s="4" t="s">
        <v>2684</v>
      </c>
      <c r="F23" s="4" t="s">
        <v>2685</v>
      </c>
      <c r="G23" s="4" t="s">
        <v>2686</v>
      </c>
      <c r="J23" s="4" t="s">
        <v>2811</v>
      </c>
    </row>
    <row r="24" spans="1:10">
      <c r="A24" s="4">
        <v>23</v>
      </c>
      <c r="B24" s="4" t="s">
        <v>2603</v>
      </c>
      <c r="C24" s="4" t="s">
        <v>80</v>
      </c>
      <c r="D24" s="4" t="s">
        <v>2687</v>
      </c>
      <c r="E24" s="4" t="s">
        <v>2688</v>
      </c>
      <c r="F24" s="4" t="s">
        <v>2689</v>
      </c>
      <c r="G24" s="4" t="s">
        <v>2623</v>
      </c>
      <c r="J24" s="4" t="s">
        <v>2811</v>
      </c>
    </row>
    <row r="25" spans="1:10">
      <c r="A25" s="4">
        <v>24</v>
      </c>
      <c r="B25" s="4" t="s">
        <v>2603</v>
      </c>
      <c r="C25" s="4" t="s">
        <v>80</v>
      </c>
      <c r="D25" s="4" t="s">
        <v>2690</v>
      </c>
      <c r="E25" s="4" t="s">
        <v>2691</v>
      </c>
      <c r="F25" s="4" t="s">
        <v>2692</v>
      </c>
      <c r="G25" s="4" t="s">
        <v>2682</v>
      </c>
      <c r="J25" s="4" t="s">
        <v>2811</v>
      </c>
    </row>
    <row r="26" spans="1:10">
      <c r="A26" s="4">
        <v>25</v>
      </c>
      <c r="B26" s="4" t="s">
        <v>2603</v>
      </c>
      <c r="C26" s="4" t="s">
        <v>80</v>
      </c>
      <c r="D26" s="4" t="s">
        <v>2693</v>
      </c>
      <c r="E26" s="4" t="s">
        <v>2694</v>
      </c>
      <c r="F26" s="4" t="s">
        <v>2695</v>
      </c>
      <c r="G26" s="4" t="s">
        <v>2696</v>
      </c>
      <c r="J26" s="4" t="s">
        <v>2811</v>
      </c>
    </row>
    <row r="27" spans="1:10">
      <c r="A27" s="4">
        <v>26</v>
      </c>
      <c r="B27" s="4" t="s">
        <v>2603</v>
      </c>
      <c r="C27" s="4" t="s">
        <v>80</v>
      </c>
      <c r="D27" s="4" t="s">
        <v>2697</v>
      </c>
      <c r="E27" s="4" t="s">
        <v>2698</v>
      </c>
      <c r="F27" s="4" t="s">
        <v>2699</v>
      </c>
      <c r="G27" s="4" t="s">
        <v>2607</v>
      </c>
      <c r="J27" s="4" t="s">
        <v>2811</v>
      </c>
    </row>
    <row r="28" spans="1:10">
      <c r="A28" s="4">
        <v>27</v>
      </c>
      <c r="B28" s="4" t="s">
        <v>2603</v>
      </c>
      <c r="C28" s="4" t="s">
        <v>80</v>
      </c>
      <c r="D28" s="4" t="s">
        <v>2700</v>
      </c>
      <c r="E28" s="4" t="s">
        <v>2701</v>
      </c>
      <c r="F28" s="4" t="s">
        <v>2702</v>
      </c>
      <c r="G28" s="4" t="s">
        <v>2703</v>
      </c>
      <c r="H28" s="4" t="s">
        <v>2704</v>
      </c>
      <c r="J28" s="4" t="s">
        <v>2811</v>
      </c>
    </row>
    <row r="29" spans="1:10">
      <c r="A29" s="4">
        <v>28</v>
      </c>
      <c r="B29" s="4" t="s">
        <v>2603</v>
      </c>
      <c r="C29" s="4" t="s">
        <v>80</v>
      </c>
      <c r="D29" s="4" t="s">
        <v>2705</v>
      </c>
      <c r="E29" s="4" t="s">
        <v>2706</v>
      </c>
      <c r="F29" s="4" t="s">
        <v>2707</v>
      </c>
      <c r="G29" s="4" t="s">
        <v>2708</v>
      </c>
      <c r="J29" s="4" t="s">
        <v>2811</v>
      </c>
    </row>
    <row r="30" spans="1:10">
      <c r="A30" s="4">
        <v>29</v>
      </c>
      <c r="B30" s="4" t="s">
        <v>2603</v>
      </c>
      <c r="C30" s="4" t="s">
        <v>80</v>
      </c>
      <c r="D30" s="4" t="s">
        <v>2709</v>
      </c>
      <c r="E30" s="4" t="s">
        <v>2710</v>
      </c>
      <c r="F30" s="4" t="s">
        <v>2711</v>
      </c>
      <c r="G30" s="4" t="s">
        <v>2640</v>
      </c>
      <c r="J30" s="4" t="s">
        <v>2811</v>
      </c>
    </row>
    <row r="31" spans="1:10">
      <c r="A31" s="4">
        <v>30</v>
      </c>
      <c r="B31" s="4" t="s">
        <v>2603</v>
      </c>
      <c r="C31" s="4" t="s">
        <v>80</v>
      </c>
      <c r="D31" s="4" t="s">
        <v>2712</v>
      </c>
      <c r="E31" s="4" t="s">
        <v>2713</v>
      </c>
      <c r="F31" s="4" t="s">
        <v>2714</v>
      </c>
      <c r="G31" s="4" t="s">
        <v>2607</v>
      </c>
      <c r="J31" s="4" t="s">
        <v>2811</v>
      </c>
    </row>
    <row r="32" spans="1:10">
      <c r="A32" s="4">
        <v>31</v>
      </c>
      <c r="B32" s="4" t="s">
        <v>2603</v>
      </c>
      <c r="C32" s="4" t="s">
        <v>80</v>
      </c>
      <c r="D32" s="4" t="s">
        <v>2715</v>
      </c>
      <c r="E32" s="4" t="s">
        <v>2716</v>
      </c>
      <c r="F32" s="4" t="s">
        <v>2717</v>
      </c>
      <c r="G32" s="4" t="s">
        <v>2640</v>
      </c>
      <c r="H32" s="4" t="s">
        <v>2718</v>
      </c>
      <c r="J32" s="4" t="s">
        <v>2811</v>
      </c>
    </row>
    <row r="33" spans="1:10">
      <c r="A33" s="4">
        <v>32</v>
      </c>
      <c r="B33" s="4" t="s">
        <v>2603</v>
      </c>
      <c r="C33" s="4" t="s">
        <v>80</v>
      </c>
      <c r="D33" s="4" t="s">
        <v>2719</v>
      </c>
      <c r="E33" s="4" t="s">
        <v>2720</v>
      </c>
      <c r="F33" s="4" t="s">
        <v>2721</v>
      </c>
      <c r="G33" s="4" t="s">
        <v>2665</v>
      </c>
      <c r="H33" s="4" t="s">
        <v>2722</v>
      </c>
      <c r="J33" s="4" t="s">
        <v>2811</v>
      </c>
    </row>
    <row r="34" spans="1:10">
      <c r="A34" s="4">
        <v>33</v>
      </c>
      <c r="B34" s="4" t="s">
        <v>2603</v>
      </c>
      <c r="C34" s="4" t="s">
        <v>80</v>
      </c>
      <c r="D34" s="4" t="s">
        <v>2723</v>
      </c>
      <c r="E34" s="4" t="s">
        <v>2724</v>
      </c>
      <c r="F34" s="4" t="s">
        <v>2725</v>
      </c>
      <c r="G34" s="4" t="s">
        <v>2726</v>
      </c>
      <c r="J34" s="4" t="s">
        <v>2811</v>
      </c>
    </row>
    <row r="35" spans="1:10">
      <c r="A35" s="4">
        <v>34</v>
      </c>
      <c r="B35" s="4" t="s">
        <v>2603</v>
      </c>
      <c r="C35" s="4" t="s">
        <v>80</v>
      </c>
      <c r="D35" s="4" t="s">
        <v>2727</v>
      </c>
      <c r="E35" s="4" t="s">
        <v>2728</v>
      </c>
      <c r="F35" s="4" t="s">
        <v>2725</v>
      </c>
      <c r="G35" s="4" t="s">
        <v>2729</v>
      </c>
      <c r="J35" s="4" t="s">
        <v>2811</v>
      </c>
    </row>
    <row r="36" spans="1:10">
      <c r="A36" s="4">
        <v>35</v>
      </c>
      <c r="B36" s="4" t="s">
        <v>2603</v>
      </c>
      <c r="C36" s="4" t="s">
        <v>80</v>
      </c>
      <c r="D36" s="4" t="s">
        <v>2730</v>
      </c>
      <c r="E36" s="4" t="s">
        <v>2731</v>
      </c>
      <c r="F36" s="4" t="s">
        <v>2732</v>
      </c>
      <c r="G36" s="4" t="s">
        <v>2703</v>
      </c>
      <c r="J36" s="4" t="s">
        <v>2811</v>
      </c>
    </row>
    <row r="37" spans="1:10">
      <c r="A37" s="4">
        <v>36</v>
      </c>
      <c r="B37" s="4" t="s">
        <v>2603</v>
      </c>
      <c r="C37" s="4" t="s">
        <v>80</v>
      </c>
      <c r="D37" s="4" t="s">
        <v>2733</v>
      </c>
      <c r="E37" s="4" t="s">
        <v>2734</v>
      </c>
      <c r="F37" s="4" t="s">
        <v>2735</v>
      </c>
      <c r="G37" s="4" t="s">
        <v>2655</v>
      </c>
      <c r="J37" s="4" t="s">
        <v>2811</v>
      </c>
    </row>
    <row r="38" spans="1:10">
      <c r="A38" s="4">
        <v>37</v>
      </c>
      <c r="B38" s="4" t="s">
        <v>2603</v>
      </c>
      <c r="C38" s="4" t="s">
        <v>80</v>
      </c>
      <c r="D38" s="4" t="s">
        <v>2736</v>
      </c>
      <c r="E38" s="4" t="s">
        <v>2737</v>
      </c>
      <c r="F38" s="4" t="s">
        <v>2738</v>
      </c>
      <c r="G38" s="4" t="s">
        <v>2739</v>
      </c>
      <c r="J38" s="4" t="s">
        <v>2811</v>
      </c>
    </row>
    <row r="39" spans="1:10">
      <c r="A39" s="4">
        <v>38</v>
      </c>
      <c r="B39" s="4" t="s">
        <v>2603</v>
      </c>
      <c r="C39" s="4" t="s">
        <v>80</v>
      </c>
      <c r="D39" s="4" t="s">
        <v>2740</v>
      </c>
      <c r="E39" s="4" t="s">
        <v>2741</v>
      </c>
      <c r="F39" s="4" t="s">
        <v>2742</v>
      </c>
      <c r="G39" s="4" t="s">
        <v>2743</v>
      </c>
      <c r="J39" s="4" t="s">
        <v>2811</v>
      </c>
    </row>
    <row r="40" spans="1:10">
      <c r="A40" s="4">
        <v>39</v>
      </c>
      <c r="B40" s="4" t="s">
        <v>2603</v>
      </c>
      <c r="C40" s="4" t="s">
        <v>80</v>
      </c>
      <c r="D40" s="4" t="s">
        <v>2744</v>
      </c>
      <c r="E40" s="4" t="s">
        <v>2745</v>
      </c>
      <c r="F40" s="4" t="s">
        <v>2746</v>
      </c>
      <c r="G40" s="4" t="s">
        <v>2747</v>
      </c>
      <c r="J40" s="4" t="s">
        <v>2811</v>
      </c>
    </row>
    <row r="41" spans="1:10">
      <c r="A41" s="4">
        <v>40</v>
      </c>
      <c r="B41" s="4" t="s">
        <v>2603</v>
      </c>
      <c r="C41" s="4" t="s">
        <v>80</v>
      </c>
      <c r="D41" s="4" t="s">
        <v>2748</v>
      </c>
      <c r="E41" s="4" t="s">
        <v>2749</v>
      </c>
      <c r="F41" s="4" t="s">
        <v>2750</v>
      </c>
      <c r="G41" s="4" t="s">
        <v>2644</v>
      </c>
      <c r="J41" s="4" t="s">
        <v>2811</v>
      </c>
    </row>
    <row r="42" spans="1:10">
      <c r="A42" s="4">
        <v>41</v>
      </c>
      <c r="B42" s="4" t="s">
        <v>2603</v>
      </c>
      <c r="C42" s="4" t="s">
        <v>80</v>
      </c>
      <c r="D42" s="4" t="s">
        <v>2751</v>
      </c>
      <c r="E42" s="4" t="s">
        <v>2752</v>
      </c>
      <c r="F42" s="4" t="s">
        <v>2753</v>
      </c>
      <c r="G42" s="4" t="s">
        <v>2665</v>
      </c>
      <c r="J42" s="4" t="s">
        <v>2811</v>
      </c>
    </row>
    <row r="43" spans="1:10">
      <c r="A43" s="4">
        <v>42</v>
      </c>
      <c r="B43" s="4" t="s">
        <v>2603</v>
      </c>
      <c r="C43" s="4" t="s">
        <v>80</v>
      </c>
      <c r="D43" s="4" t="s">
        <v>2754</v>
      </c>
      <c r="E43" s="4" t="s">
        <v>2755</v>
      </c>
      <c r="F43" s="4" t="s">
        <v>2756</v>
      </c>
      <c r="G43" s="4" t="s">
        <v>2743</v>
      </c>
      <c r="J43" s="4" t="s">
        <v>2811</v>
      </c>
    </row>
    <row r="44" spans="1:10">
      <c r="A44" s="4">
        <v>43</v>
      </c>
      <c r="B44" s="4" t="s">
        <v>2603</v>
      </c>
      <c r="C44" s="4" t="s">
        <v>80</v>
      </c>
      <c r="D44" s="4" t="s">
        <v>2757</v>
      </c>
      <c r="E44" s="4" t="s">
        <v>2758</v>
      </c>
      <c r="F44" s="4" t="s">
        <v>2759</v>
      </c>
      <c r="G44" s="4" t="s">
        <v>2607</v>
      </c>
      <c r="J44" s="4" t="s">
        <v>2811</v>
      </c>
    </row>
    <row r="45" spans="1:10">
      <c r="A45" s="4">
        <v>44</v>
      </c>
      <c r="B45" s="4" t="s">
        <v>2603</v>
      </c>
      <c r="C45" s="4" t="s">
        <v>80</v>
      </c>
      <c r="D45" s="4" t="s">
        <v>2760</v>
      </c>
      <c r="E45" s="4" t="s">
        <v>2761</v>
      </c>
      <c r="F45" s="4" t="s">
        <v>2762</v>
      </c>
      <c r="G45" s="4" t="s">
        <v>2607</v>
      </c>
      <c r="J45" s="4" t="s">
        <v>2811</v>
      </c>
    </row>
    <row r="46" spans="1:10">
      <c r="A46" s="4">
        <v>45</v>
      </c>
      <c r="B46" s="4" t="s">
        <v>2603</v>
      </c>
      <c r="C46" s="4" t="s">
        <v>80</v>
      </c>
      <c r="D46" s="4" t="s">
        <v>2763</v>
      </c>
      <c r="E46" s="4" t="s">
        <v>2764</v>
      </c>
      <c r="F46" s="4" t="s">
        <v>2765</v>
      </c>
      <c r="G46" s="4" t="s">
        <v>2640</v>
      </c>
      <c r="J46" s="4" t="s">
        <v>2811</v>
      </c>
    </row>
    <row r="47" spans="1:10">
      <c r="A47" s="4">
        <v>46</v>
      </c>
      <c r="B47" s="4" t="s">
        <v>2603</v>
      </c>
      <c r="C47" s="4" t="s">
        <v>80</v>
      </c>
      <c r="D47" s="4" t="s">
        <v>2766</v>
      </c>
      <c r="E47" s="4" t="s">
        <v>2767</v>
      </c>
      <c r="F47" s="4" t="s">
        <v>2768</v>
      </c>
      <c r="G47" s="4" t="s">
        <v>2665</v>
      </c>
      <c r="J47" s="4" t="s">
        <v>2811</v>
      </c>
    </row>
    <row r="48" spans="1:10">
      <c r="A48" s="4">
        <v>47</v>
      </c>
      <c r="B48" s="4" t="s">
        <v>2603</v>
      </c>
      <c r="C48" s="4" t="s">
        <v>80</v>
      </c>
      <c r="D48" s="4" t="s">
        <v>2769</v>
      </c>
      <c r="E48" s="4" t="s">
        <v>2770</v>
      </c>
      <c r="F48" s="4" t="s">
        <v>2771</v>
      </c>
      <c r="G48" s="4" t="s">
        <v>2696</v>
      </c>
      <c r="J48" s="4" t="s">
        <v>2811</v>
      </c>
    </row>
    <row r="49" spans="1:10">
      <c r="A49" s="4">
        <v>48</v>
      </c>
      <c r="B49" s="4" t="s">
        <v>2603</v>
      </c>
      <c r="C49" s="4" t="s">
        <v>80</v>
      </c>
      <c r="D49" s="4" t="s">
        <v>2772</v>
      </c>
      <c r="E49" s="4" t="s">
        <v>2773</v>
      </c>
      <c r="F49" s="4" t="s">
        <v>2774</v>
      </c>
      <c r="G49" s="4" t="s">
        <v>2739</v>
      </c>
      <c r="J49" s="4" t="s">
        <v>2811</v>
      </c>
    </row>
    <row r="50" spans="1:10">
      <c r="A50" s="4">
        <v>49</v>
      </c>
      <c r="B50" s="4" t="s">
        <v>2603</v>
      </c>
      <c r="C50" s="4" t="s">
        <v>80</v>
      </c>
      <c r="D50" s="4" t="s">
        <v>2775</v>
      </c>
      <c r="E50" s="4" t="s">
        <v>2776</v>
      </c>
      <c r="F50" s="4" t="s">
        <v>2777</v>
      </c>
      <c r="G50" s="4" t="s">
        <v>2623</v>
      </c>
      <c r="J50" s="4" t="s">
        <v>2811</v>
      </c>
    </row>
    <row r="51" spans="1:10">
      <c r="A51" s="4">
        <v>50</v>
      </c>
      <c r="B51" s="4" t="s">
        <v>2603</v>
      </c>
      <c r="C51" s="4" t="s">
        <v>80</v>
      </c>
      <c r="D51" s="4" t="s">
        <v>2778</v>
      </c>
      <c r="E51" s="4" t="s">
        <v>2779</v>
      </c>
      <c r="F51" s="4" t="s">
        <v>2725</v>
      </c>
      <c r="G51" s="4" t="s">
        <v>2703</v>
      </c>
      <c r="J51" s="4" t="s">
        <v>2811</v>
      </c>
    </row>
    <row r="52" spans="1:10">
      <c r="A52" s="4">
        <v>51</v>
      </c>
      <c r="B52" s="4" t="s">
        <v>2603</v>
      </c>
      <c r="C52" s="4" t="s">
        <v>80</v>
      </c>
      <c r="D52" s="4" t="s">
        <v>2780</v>
      </c>
      <c r="E52" s="4" t="s">
        <v>2781</v>
      </c>
      <c r="F52" s="4" t="s">
        <v>2782</v>
      </c>
      <c r="G52" s="4" t="s">
        <v>2708</v>
      </c>
      <c r="J52" s="4" t="s">
        <v>2811</v>
      </c>
    </row>
    <row r="53" spans="1:10">
      <c r="A53" s="4">
        <v>52</v>
      </c>
      <c r="B53" s="4" t="s">
        <v>2603</v>
      </c>
      <c r="C53" s="4" t="s">
        <v>80</v>
      </c>
      <c r="D53" s="4" t="s">
        <v>2783</v>
      </c>
      <c r="E53" s="4" t="s">
        <v>2784</v>
      </c>
      <c r="F53" s="4" t="s">
        <v>2785</v>
      </c>
      <c r="G53" s="4" t="s">
        <v>2786</v>
      </c>
      <c r="J53" s="4" t="s">
        <v>2811</v>
      </c>
    </row>
    <row r="54" spans="1:10">
      <c r="A54" s="4">
        <v>53</v>
      </c>
      <c r="B54" s="4" t="s">
        <v>2603</v>
      </c>
      <c r="C54" s="4" t="s">
        <v>80</v>
      </c>
      <c r="D54" s="4" t="s">
        <v>2787</v>
      </c>
      <c r="E54" s="4" t="s">
        <v>2788</v>
      </c>
      <c r="F54" s="4" t="s">
        <v>2789</v>
      </c>
      <c r="G54" s="4" t="s">
        <v>2790</v>
      </c>
      <c r="J54" s="4" t="s">
        <v>2811</v>
      </c>
    </row>
    <row r="55" spans="1:10">
      <c r="A55" s="4">
        <v>54</v>
      </c>
      <c r="B55" s="4" t="s">
        <v>2603</v>
      </c>
      <c r="C55" s="4" t="s">
        <v>80</v>
      </c>
      <c r="D55" s="4" t="s">
        <v>2791</v>
      </c>
      <c r="E55" s="4" t="s">
        <v>2792</v>
      </c>
      <c r="F55" s="4" t="s">
        <v>2793</v>
      </c>
      <c r="G55" s="4" t="s">
        <v>2794</v>
      </c>
      <c r="J55" s="4" t="s">
        <v>2811</v>
      </c>
    </row>
    <row r="56" spans="1:10">
      <c r="A56" s="4">
        <v>55</v>
      </c>
      <c r="B56" s="4" t="s">
        <v>2603</v>
      </c>
      <c r="C56" s="4" t="s">
        <v>80</v>
      </c>
      <c r="D56" s="4" t="s">
        <v>2795</v>
      </c>
      <c r="E56" s="4" t="s">
        <v>2796</v>
      </c>
      <c r="F56" s="4" t="s">
        <v>2610</v>
      </c>
      <c r="G56" s="4" t="s">
        <v>2797</v>
      </c>
      <c r="J56" s="4" t="s">
        <v>2811</v>
      </c>
    </row>
    <row r="57" spans="1:10">
      <c r="A57" s="4">
        <v>56</v>
      </c>
      <c r="B57" s="4" t="s">
        <v>2603</v>
      </c>
      <c r="C57" s="4" t="s">
        <v>80</v>
      </c>
      <c r="D57" s="4" t="s">
        <v>2798</v>
      </c>
      <c r="E57" s="4" t="s">
        <v>2799</v>
      </c>
      <c r="F57" s="4" t="s">
        <v>2610</v>
      </c>
      <c r="G57" s="4" t="s">
        <v>2800</v>
      </c>
      <c r="J57" s="4" t="s">
        <v>2811</v>
      </c>
    </row>
    <row r="58" spans="1:10">
      <c r="A58" s="4">
        <v>57</v>
      </c>
      <c r="B58" s="4" t="s">
        <v>2603</v>
      </c>
      <c r="C58" s="4" t="s">
        <v>80</v>
      </c>
      <c r="D58" s="4" t="s">
        <v>2801</v>
      </c>
      <c r="E58" s="4" t="s">
        <v>2802</v>
      </c>
      <c r="F58" s="4" t="s">
        <v>2610</v>
      </c>
      <c r="G58" s="4" t="s">
        <v>2803</v>
      </c>
      <c r="J58" s="4" t="s">
        <v>2811</v>
      </c>
    </row>
    <row r="59" spans="1:10">
      <c r="A59" s="4">
        <v>58</v>
      </c>
      <c r="B59" s="4" t="s">
        <v>2603</v>
      </c>
      <c r="C59" s="4" t="s">
        <v>80</v>
      </c>
      <c r="D59" s="4" t="s">
        <v>2804</v>
      </c>
      <c r="E59" s="4" t="s">
        <v>2805</v>
      </c>
      <c r="F59" s="4" t="s">
        <v>2789</v>
      </c>
      <c r="G59" s="4" t="s">
        <v>2806</v>
      </c>
      <c r="J59" s="4" t="s">
        <v>2811</v>
      </c>
    </row>
    <row r="60" spans="1:10">
      <c r="A60" s="4">
        <v>59</v>
      </c>
      <c r="B60" s="4" t="s">
        <v>2603</v>
      </c>
      <c r="C60" s="4" t="s">
        <v>80</v>
      </c>
      <c r="D60" s="4" t="s">
        <v>2807</v>
      </c>
      <c r="E60" s="4" t="s">
        <v>2808</v>
      </c>
      <c r="F60" s="4" t="s">
        <v>2809</v>
      </c>
      <c r="G60" s="4" t="s">
        <v>2810</v>
      </c>
      <c r="J60" s="4" t="s">
        <v>2811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8" type="noConversion"/>
  <pageMargins left="0.75" right="0.75" top="1" bottom="1" header="0.5" footer="0.5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36"/>
  </cols>
  <sheetData/>
  <sheetProtection formatColumns="0" formatRows="0"/>
  <phoneticPr fontId="20" type="noConversion"/>
  <pageMargins left="0.75" right="0.75" top="1" bottom="1" header="0.5" footer="0.5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:A424"/>
  <sheetViews>
    <sheetView showGridLines="0" zoomScaleNormal="100" workbookViewId="0"/>
  </sheetViews>
  <sheetFormatPr defaultRowHeight="11.25"/>
  <sheetData>
    <row r="1" spans="1:1">
      <c r="A1" s="2"/>
    </row>
    <row r="12" spans="1:1" ht="15" customHeight="1"/>
    <row r="13" spans="1:1" ht="15" customHeight="1"/>
    <row r="14" spans="1:1" ht="15" customHeight="1"/>
    <row r="15" spans="1:1" ht="15" customHeight="1"/>
    <row r="16" spans="1:1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</sheetData>
  <phoneticPr fontId="8" type="noConversion"/>
  <pageMargins left="0.75" right="0.75" top="1" bottom="1" header="0.5" footer="0.5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CCCCFF"/>
  </sheetPr>
  <dimension ref="A1:L52"/>
  <sheetViews>
    <sheetView showGridLines="0" tabSelected="1" topLeftCell="D17" zoomScaleNormal="100" workbookViewId="0">
      <selection activeCell="F11" sqref="F11"/>
    </sheetView>
  </sheetViews>
  <sheetFormatPr defaultRowHeight="11.25"/>
  <cols>
    <col min="1" max="1" width="10.7109375" style="269" hidden="1" customWidth="1"/>
    <col min="2" max="2" width="10.7109375" style="87" hidden="1" customWidth="1"/>
    <col min="3" max="3" width="3.7109375" style="18" hidden="1" customWidth="1"/>
    <col min="4" max="4" width="1.7109375" style="21" customWidth="1"/>
    <col min="5" max="5" width="55.28515625" style="21" customWidth="1"/>
    <col min="6" max="6" width="50.7109375" style="21" customWidth="1"/>
    <col min="7" max="7" width="3.7109375" style="20" customWidth="1"/>
    <col min="8" max="8" width="9.140625" style="21"/>
    <col min="9" max="9" width="9.140625" style="53"/>
    <col min="10" max="10" width="30" style="21" customWidth="1"/>
    <col min="11" max="16384" width="9.140625" style="21"/>
  </cols>
  <sheetData>
    <row r="1" spans="1:12" s="483" customFormat="1" ht="3" customHeight="1">
      <c r="A1" s="481"/>
      <c r="B1" s="482"/>
      <c r="F1" s="483">
        <v>26322562</v>
      </c>
      <c r="G1" s="484"/>
      <c r="I1" s="484"/>
    </row>
    <row r="2" spans="1:12" s="17" customFormat="1" ht="14.25">
      <c r="A2" s="268"/>
      <c r="B2" s="87"/>
      <c r="E2" s="489" t="str">
        <f>"Код шаблона: " &amp; GetCode()</f>
        <v>Код шаблона: FAS.JKH.OPEN.INFO.REQUEST.GVS</v>
      </c>
      <c r="F2" s="557"/>
      <c r="G2" s="488"/>
      <c r="H2" s="488"/>
      <c r="I2" s="488"/>
      <c r="J2" s="488"/>
      <c r="K2" s="488"/>
      <c r="L2" s="488"/>
    </row>
    <row r="3" spans="1:12" ht="14.25">
      <c r="E3" s="490" t="str">
        <f>"Версия " &amp; GetVersion()</f>
        <v>Версия 1.0.2</v>
      </c>
      <c r="F3" s="557"/>
      <c r="G3" s="41"/>
      <c r="H3" s="41"/>
      <c r="I3" s="41"/>
      <c r="J3" s="41"/>
      <c r="K3" s="41"/>
      <c r="L3" s="358"/>
    </row>
    <row r="4" spans="1:12" s="468" customFormat="1" ht="6">
      <c r="A4" s="462"/>
      <c r="B4" s="463"/>
      <c r="C4" s="464"/>
      <c r="D4" s="465"/>
      <c r="E4" s="485"/>
      <c r="F4" s="486"/>
      <c r="G4" s="487"/>
      <c r="I4" s="469"/>
    </row>
    <row r="5" spans="1:12" ht="48" customHeight="1">
      <c r="D5" s="22"/>
      <c r="E5" s="933" t="s">
        <v>557</v>
      </c>
      <c r="F5" s="934"/>
      <c r="G5" s="549"/>
      <c r="J5" s="400"/>
    </row>
    <row r="6" spans="1:12" s="468" customFormat="1" ht="6">
      <c r="A6" s="462"/>
      <c r="B6" s="463"/>
      <c r="C6" s="464"/>
      <c r="D6" s="465"/>
      <c r="E6" s="470"/>
      <c r="F6" s="471"/>
      <c r="G6" s="472"/>
      <c r="I6" s="469"/>
    </row>
    <row r="7" spans="1:12" ht="27">
      <c r="D7" s="22"/>
      <c r="E7" s="23" t="s">
        <v>52</v>
      </c>
      <c r="F7" s="426" t="s">
        <v>80</v>
      </c>
      <c r="G7" s="480"/>
    </row>
    <row r="8" spans="1:12" s="468" customFormat="1" ht="6">
      <c r="A8" s="462"/>
      <c r="B8" s="463"/>
      <c r="C8" s="464"/>
      <c r="D8" s="465"/>
      <c r="E8" s="466"/>
      <c r="F8" s="467"/>
      <c r="G8" s="465"/>
      <c r="I8" s="469"/>
    </row>
    <row r="9" spans="1:12" ht="27">
      <c r="D9" s="22"/>
      <c r="E9" s="23" t="s">
        <v>446</v>
      </c>
      <c r="F9" s="445" t="s">
        <v>75</v>
      </c>
      <c r="G9" s="479"/>
    </row>
    <row r="10" spans="1:12" s="468" customFormat="1" ht="6">
      <c r="A10" s="473"/>
      <c r="B10" s="463"/>
      <c r="C10" s="464"/>
      <c r="D10" s="474"/>
      <c r="E10" s="470"/>
      <c r="F10" s="475"/>
      <c r="G10" s="476"/>
      <c r="I10" s="469"/>
    </row>
    <row r="11" spans="1:12" ht="27">
      <c r="A11" s="271"/>
      <c r="D11" s="22"/>
      <c r="E11" s="79" t="s">
        <v>444</v>
      </c>
      <c r="F11" s="902" t="s">
        <v>2593</v>
      </c>
      <c r="G11" s="477"/>
    </row>
    <row r="12" spans="1:12" ht="27">
      <c r="D12" s="22"/>
      <c r="E12" s="79" t="s">
        <v>445</v>
      </c>
      <c r="F12" s="902" t="s">
        <v>2594</v>
      </c>
      <c r="G12" s="479"/>
    </row>
    <row r="13" spans="1:12" s="468" customFormat="1" ht="6">
      <c r="A13" s="473"/>
      <c r="B13" s="463"/>
      <c r="C13" s="464"/>
      <c r="D13" s="474"/>
      <c r="E13" s="470"/>
      <c r="F13" s="475"/>
      <c r="G13" s="476"/>
      <c r="I13" s="469"/>
    </row>
    <row r="14" spans="1:12" ht="27">
      <c r="D14" s="22"/>
      <c r="E14" s="79" t="s">
        <v>353</v>
      </c>
      <c r="F14" s="850" t="s">
        <v>42</v>
      </c>
      <c r="G14" s="479"/>
    </row>
    <row r="15" spans="1:12" ht="27" hidden="1">
      <c r="D15" s="22"/>
      <c r="E15" s="79" t="s">
        <v>281</v>
      </c>
      <c r="F15" s="875" t="s">
        <v>708</v>
      </c>
      <c r="G15" s="479"/>
    </row>
    <row r="16" spans="1:12" ht="27" hidden="1">
      <c r="D16" s="22"/>
      <c r="E16" s="732" t="s">
        <v>583</v>
      </c>
      <c r="F16" s="875"/>
      <c r="G16" s="479"/>
    </row>
    <row r="17" spans="1:9" ht="19.5" customHeight="1">
      <c r="A17" s="270"/>
      <c r="B17" s="866"/>
      <c r="D17" s="24"/>
      <c r="E17" s="23"/>
      <c r="F17" s="868" t="s">
        <v>705</v>
      </c>
      <c r="G17" s="25"/>
      <c r="I17" s="867"/>
    </row>
    <row r="18" spans="1:9" s="874" customFormat="1" ht="5.25" hidden="1">
      <c r="A18" s="869"/>
      <c r="B18" s="482"/>
      <c r="C18" s="870"/>
      <c r="D18" s="871"/>
      <c r="E18" s="872"/>
      <c r="F18" s="873"/>
      <c r="G18" s="871"/>
      <c r="I18" s="484"/>
    </row>
    <row r="19" spans="1:9" ht="27">
      <c r="D19" s="22"/>
      <c r="E19" s="747" t="s">
        <v>584</v>
      </c>
      <c r="F19" s="851" t="s">
        <v>2812</v>
      </c>
      <c r="G19" s="479"/>
    </row>
    <row r="20" spans="1:9" ht="27">
      <c r="D20" s="22"/>
      <c r="E20" s="747" t="s">
        <v>585</v>
      </c>
      <c r="F20" s="850" t="s">
        <v>2813</v>
      </c>
      <c r="G20" s="479"/>
    </row>
    <row r="21" spans="1:9" s="468" customFormat="1" ht="6" hidden="1">
      <c r="A21" s="462"/>
      <c r="B21" s="463"/>
      <c r="C21" s="464"/>
      <c r="D21" s="465"/>
      <c r="E21" s="466"/>
      <c r="F21" s="726"/>
      <c r="G21" s="465"/>
      <c r="I21" s="469"/>
    </row>
    <row r="22" spans="1:9" ht="19.5" hidden="1" customHeight="1">
      <c r="A22" s="270"/>
      <c r="B22" s="866"/>
      <c r="D22" s="24"/>
      <c r="E22" s="23"/>
      <c r="F22" s="868" t="s">
        <v>632</v>
      </c>
      <c r="G22" s="25"/>
      <c r="I22" s="867"/>
    </row>
    <row r="23" spans="1:9" s="874" customFormat="1" ht="5.25" hidden="1">
      <c r="A23" s="869"/>
      <c r="B23" s="482"/>
      <c r="C23" s="870"/>
      <c r="D23" s="871"/>
      <c r="E23" s="872"/>
      <c r="F23" s="873"/>
      <c r="G23" s="871"/>
      <c r="I23" s="484"/>
    </row>
    <row r="24" spans="1:9" ht="27" hidden="1">
      <c r="D24" s="22"/>
      <c r="E24" s="747" t="s">
        <v>633</v>
      </c>
      <c r="F24" s="875"/>
      <c r="G24" s="479"/>
    </row>
    <row r="25" spans="1:9" ht="27" hidden="1">
      <c r="D25" s="22"/>
      <c r="E25" s="747" t="s">
        <v>634</v>
      </c>
      <c r="F25" s="428"/>
      <c r="G25" s="479"/>
    </row>
    <row r="26" spans="1:9" s="738" customFormat="1" ht="6" hidden="1">
      <c r="A26" s="733"/>
      <c r="B26" s="734"/>
      <c r="C26" s="735"/>
      <c r="D26" s="736"/>
      <c r="E26" s="737"/>
      <c r="F26" s="726"/>
      <c r="G26" s="736"/>
      <c r="I26" s="739"/>
    </row>
    <row r="27" spans="1:9" s="468" customFormat="1" ht="35.1" customHeight="1">
      <c r="A27" s="473"/>
      <c r="B27" s="463"/>
      <c r="C27" s="464"/>
      <c r="D27" s="474"/>
      <c r="E27" s="470"/>
      <c r="F27" s="475"/>
      <c r="G27" s="476"/>
      <c r="I27" s="469"/>
    </row>
    <row r="28" spans="1:9" ht="27">
      <c r="D28" s="22"/>
      <c r="E28" s="79" t="s">
        <v>160</v>
      </c>
      <c r="F28" s="445" t="s">
        <v>75</v>
      </c>
      <c r="G28" s="479"/>
    </row>
    <row r="29" spans="1:9" ht="27">
      <c r="C29" s="26"/>
      <c r="D29" s="27"/>
      <c r="E29" s="28" t="s">
        <v>70</v>
      </c>
      <c r="F29" s="427" t="s">
        <v>2657</v>
      </c>
      <c r="G29" s="478"/>
    </row>
    <row r="30" spans="1:9" ht="27" hidden="1">
      <c r="C30" s="26"/>
      <c r="D30" s="27"/>
      <c r="E30" s="50" t="s">
        <v>188</v>
      </c>
      <c r="F30" s="428"/>
      <c r="G30" s="478"/>
    </row>
    <row r="31" spans="1:9" ht="27">
      <c r="C31" s="26"/>
      <c r="D31" s="27"/>
      <c r="E31" s="28" t="s">
        <v>53</v>
      </c>
      <c r="F31" s="427" t="s">
        <v>2658</v>
      </c>
      <c r="G31" s="478"/>
    </row>
    <row r="32" spans="1:9" ht="27">
      <c r="C32" s="26"/>
      <c r="D32" s="27"/>
      <c r="E32" s="28" t="s">
        <v>54</v>
      </c>
      <c r="F32" s="427" t="s">
        <v>2640</v>
      </c>
      <c r="G32" s="478"/>
      <c r="H32" s="29"/>
    </row>
    <row r="33" spans="1:9" s="468" customFormat="1" ht="6">
      <c r="A33" s="473"/>
      <c r="B33" s="463"/>
      <c r="C33" s="464"/>
      <c r="D33" s="474"/>
      <c r="E33" s="470"/>
      <c r="F33" s="475"/>
      <c r="G33" s="476"/>
      <c r="I33" s="469"/>
    </row>
    <row r="34" spans="1:9" ht="27">
      <c r="A34" s="270"/>
      <c r="D34" s="24"/>
      <c r="E34" s="79" t="s">
        <v>227</v>
      </c>
      <c r="F34" s="852" t="s">
        <v>189</v>
      </c>
      <c r="G34" s="477"/>
    </row>
    <row r="35" spans="1:9" s="468" customFormat="1" ht="6" hidden="1">
      <c r="A35" s="462"/>
      <c r="B35" s="463"/>
      <c r="C35" s="464"/>
      <c r="D35" s="465"/>
      <c r="E35" s="466"/>
      <c r="F35" s="467"/>
      <c r="G35" s="465"/>
      <c r="I35" s="469"/>
    </row>
    <row r="36" spans="1:9" s="738" customFormat="1" ht="6" hidden="1">
      <c r="A36" s="733"/>
      <c r="B36" s="734"/>
      <c r="C36" s="735"/>
      <c r="D36" s="736"/>
      <c r="E36" s="737"/>
      <c r="F36" s="731"/>
      <c r="G36" s="736"/>
      <c r="I36" s="739"/>
    </row>
    <row r="37" spans="1:9" s="468" customFormat="1" ht="6">
      <c r="A37" s="473"/>
      <c r="B37" s="463"/>
      <c r="C37" s="464"/>
      <c r="D37" s="474"/>
      <c r="E37" s="470"/>
      <c r="F37" s="475"/>
      <c r="G37" s="476"/>
      <c r="I37" s="469"/>
    </row>
    <row r="38" spans="1:9" ht="27">
      <c r="A38" s="272"/>
      <c r="B38" s="89"/>
      <c r="D38" s="31"/>
      <c r="E38" s="30" t="s">
        <v>509</v>
      </c>
      <c r="F38" s="850" t="s">
        <v>2814</v>
      </c>
      <c r="G38" s="477"/>
    </row>
    <row r="39" spans="1:9" ht="27">
      <c r="A39" s="272"/>
      <c r="B39" s="89"/>
      <c r="D39" s="31"/>
      <c r="E39" s="39" t="s">
        <v>510</v>
      </c>
      <c r="F39" s="850" t="s">
        <v>2815</v>
      </c>
      <c r="G39" s="477"/>
    </row>
    <row r="40" spans="1:9" ht="19.5">
      <c r="D40" s="22"/>
      <c r="E40" s="23"/>
      <c r="F40" s="560" t="s">
        <v>540</v>
      </c>
      <c r="G40" s="19"/>
    </row>
    <row r="41" spans="1:9" ht="27">
      <c r="A41" s="272"/>
      <c r="D41" s="19"/>
      <c r="E41" s="558" t="s">
        <v>77</v>
      </c>
      <c r="F41" s="860" t="s">
        <v>2817</v>
      </c>
      <c r="G41" s="477"/>
    </row>
    <row r="42" spans="1:9" ht="27">
      <c r="A42" s="272"/>
      <c r="B42" s="89"/>
      <c r="D42" s="31"/>
      <c r="E42" s="558" t="s">
        <v>78</v>
      </c>
      <c r="F42" s="860" t="s">
        <v>2818</v>
      </c>
      <c r="G42" s="477"/>
    </row>
    <row r="43" spans="1:9" ht="27">
      <c r="A43" s="272"/>
      <c r="B43" s="89"/>
      <c r="D43" s="31"/>
      <c r="E43" s="558" t="s">
        <v>541</v>
      </c>
      <c r="F43" s="860" t="s">
        <v>2816</v>
      </c>
      <c r="G43" s="477"/>
    </row>
    <row r="44" spans="1:9" ht="27">
      <c r="D44" s="22"/>
      <c r="E44" s="559" t="s">
        <v>542</v>
      </c>
      <c r="F44" s="860" t="s">
        <v>2819</v>
      </c>
      <c r="G44" s="479"/>
    </row>
    <row r="45" spans="1:9" ht="20.100000000000001" customHeight="1">
      <c r="A45" s="272"/>
      <c r="D45" s="19"/>
      <c r="F45" s="197"/>
      <c r="G45" s="25"/>
    </row>
    <row r="46" spans="1:9" ht="19.5">
      <c r="A46" s="272"/>
      <c r="B46" s="89"/>
      <c r="D46" s="31"/>
      <c r="E46" s="30"/>
      <c r="F46" s="198"/>
      <c r="G46" s="25"/>
    </row>
    <row r="47" spans="1:9" ht="19.5">
      <c r="A47" s="272"/>
      <c r="B47" s="89"/>
      <c r="D47" s="31"/>
      <c r="E47" s="30"/>
      <c r="F47" s="198"/>
      <c r="G47" s="25"/>
    </row>
    <row r="48" spans="1:9" ht="19.5">
      <c r="A48" s="272"/>
      <c r="B48" s="89"/>
      <c r="D48" s="31"/>
      <c r="E48" s="39"/>
      <c r="F48" s="198"/>
      <c r="G48" s="25"/>
    </row>
    <row r="49" spans="1:9" ht="19.5">
      <c r="A49" s="272"/>
      <c r="B49" s="89"/>
      <c r="D49" s="31"/>
      <c r="E49" s="30"/>
      <c r="F49" s="198"/>
      <c r="G49" s="25"/>
    </row>
    <row r="52" spans="1:9">
      <c r="E52" s="935"/>
      <c r="F52" s="935"/>
      <c r="G52" s="935"/>
      <c r="H52" s="935"/>
      <c r="I52" s="935"/>
    </row>
  </sheetData>
  <sheetProtection password="FA9C" sheet="1" objects="1" scenarios="1" formatColumns="0" formatRows="0"/>
  <dataConsolidate leftLabels="1"/>
  <mergeCells count="2">
    <mergeCell ref="E5:F5"/>
    <mergeCell ref="E52:I52"/>
  </mergeCells>
  <phoneticPr fontId="8" type="noConversion"/>
  <dataValidations xWindow="446" yWindow="425" count="5">
    <dataValidation type="textLength" operator="lessThanOrEqual" allowBlank="1" showInputMessage="1" showErrorMessage="1" errorTitle="Ошибка" error="Допускается ввод не более 900 символов!" sqref="F46:F49 F30 F38:F39 F18 F41:F44 F20:F21 F23 F25:F2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34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24 F19 F15:F16"/>
    <dataValidation type="list" allowBlank="1" showInputMessage="1" showErrorMessage="1" errorTitle="Ошибка" error="Выберите значение из списка" prompt="Выберите значение из списка" sqref="F14">
      <formula1>kind_of_data_type</formula1>
    </dataValidation>
    <dataValidation allowBlank="1" showInputMessage="1" showErrorMessage="1" prompt="Для выбора выполните двойной щелчок левой клавиши мыши по соответствующей ячейке." sqref="F28 F9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128"/>
  </cols>
  <sheetData>
    <row r="1" spans="1:1">
      <c r="A1" s="238"/>
    </row>
  </sheetData>
  <phoneticPr fontId="8" type="noConversion"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3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740"/>
  </cols>
  <sheetData>
    <row r="1" spans="1:1">
      <c r="A1" s="741"/>
    </row>
  </sheetData>
  <sheetProtection formatColumns="0" formatRows="0"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957"/>
  <sheetViews>
    <sheetView showGridLines="0" zoomScaleNormal="100" workbookViewId="0"/>
  </sheetViews>
  <sheetFormatPr defaultRowHeight="11.25"/>
  <cols>
    <col min="1" max="1" width="9.140625" style="821"/>
  </cols>
  <sheetData>
    <row r="1" spans="1:4">
      <c r="A1" s="821" t="s">
        <v>2588</v>
      </c>
      <c r="B1" t="s">
        <v>477</v>
      </c>
      <c r="C1" t="s">
        <v>478</v>
      </c>
      <c r="D1" t="s">
        <v>2587</v>
      </c>
    </row>
    <row r="2" spans="1:4">
      <c r="A2" s="821">
        <v>1</v>
      </c>
      <c r="B2" t="s">
        <v>709</v>
      </c>
      <c r="C2" t="s">
        <v>709</v>
      </c>
      <c r="D2" t="s">
        <v>710</v>
      </c>
    </row>
    <row r="3" spans="1:4">
      <c r="A3" s="821">
        <v>2</v>
      </c>
      <c r="B3" t="s">
        <v>709</v>
      </c>
      <c r="C3" t="s">
        <v>711</v>
      </c>
      <c r="D3" t="s">
        <v>712</v>
      </c>
    </row>
    <row r="4" spans="1:4">
      <c r="A4" s="821">
        <v>3</v>
      </c>
      <c r="B4" t="s">
        <v>709</v>
      </c>
      <c r="C4" t="s">
        <v>713</v>
      </c>
      <c r="D4" t="s">
        <v>714</v>
      </c>
    </row>
    <row r="5" spans="1:4">
      <c r="A5" s="821">
        <v>4</v>
      </c>
      <c r="B5" t="s">
        <v>709</v>
      </c>
      <c r="C5" t="s">
        <v>715</v>
      </c>
      <c r="D5" t="s">
        <v>716</v>
      </c>
    </row>
    <row r="6" spans="1:4">
      <c r="A6" s="821">
        <v>5</v>
      </c>
      <c r="B6" t="s">
        <v>709</v>
      </c>
      <c r="C6" t="s">
        <v>717</v>
      </c>
      <c r="D6" t="s">
        <v>718</v>
      </c>
    </row>
    <row r="7" spans="1:4">
      <c r="A7" s="821">
        <v>6</v>
      </c>
      <c r="B7" t="s">
        <v>709</v>
      </c>
      <c r="C7" t="s">
        <v>719</v>
      </c>
      <c r="D7" t="s">
        <v>720</v>
      </c>
    </row>
    <row r="8" spans="1:4">
      <c r="A8" s="821">
        <v>7</v>
      </c>
      <c r="B8" t="s">
        <v>709</v>
      </c>
      <c r="C8" t="s">
        <v>721</v>
      </c>
      <c r="D8" t="s">
        <v>722</v>
      </c>
    </row>
    <row r="9" spans="1:4">
      <c r="A9" s="821">
        <v>8</v>
      </c>
      <c r="B9" t="s">
        <v>709</v>
      </c>
      <c r="C9" t="s">
        <v>723</v>
      </c>
      <c r="D9" t="s">
        <v>724</v>
      </c>
    </row>
    <row r="10" spans="1:4">
      <c r="A10" s="821">
        <v>9</v>
      </c>
      <c r="B10" t="s">
        <v>709</v>
      </c>
      <c r="C10" t="s">
        <v>725</v>
      </c>
      <c r="D10" t="s">
        <v>726</v>
      </c>
    </row>
    <row r="11" spans="1:4">
      <c r="A11" s="821">
        <v>10</v>
      </c>
      <c r="B11" t="s">
        <v>709</v>
      </c>
      <c r="C11" t="s">
        <v>727</v>
      </c>
      <c r="D11" t="s">
        <v>728</v>
      </c>
    </row>
    <row r="12" spans="1:4">
      <c r="A12" s="821">
        <v>11</v>
      </c>
      <c r="B12" t="s">
        <v>709</v>
      </c>
      <c r="C12" t="s">
        <v>729</v>
      </c>
      <c r="D12" t="s">
        <v>730</v>
      </c>
    </row>
    <row r="13" spans="1:4">
      <c r="A13" s="821">
        <v>12</v>
      </c>
      <c r="B13" t="s">
        <v>709</v>
      </c>
      <c r="C13" t="s">
        <v>731</v>
      </c>
      <c r="D13" t="s">
        <v>732</v>
      </c>
    </row>
    <row r="14" spans="1:4">
      <c r="A14" s="821">
        <v>13</v>
      </c>
      <c r="B14" t="s">
        <v>709</v>
      </c>
      <c r="C14" t="s">
        <v>733</v>
      </c>
      <c r="D14" t="s">
        <v>734</v>
      </c>
    </row>
    <row r="15" spans="1:4">
      <c r="A15" s="821">
        <v>14</v>
      </c>
      <c r="B15" t="s">
        <v>709</v>
      </c>
      <c r="C15" t="s">
        <v>735</v>
      </c>
      <c r="D15" t="s">
        <v>736</v>
      </c>
    </row>
    <row r="16" spans="1:4">
      <c r="A16" s="821">
        <v>15</v>
      </c>
      <c r="B16" t="s">
        <v>709</v>
      </c>
      <c r="C16" t="s">
        <v>737</v>
      </c>
      <c r="D16" t="s">
        <v>738</v>
      </c>
    </row>
    <row r="17" spans="1:4">
      <c r="A17" s="821">
        <v>16</v>
      </c>
      <c r="B17" t="s">
        <v>709</v>
      </c>
      <c r="C17" t="s">
        <v>739</v>
      </c>
      <c r="D17" t="s">
        <v>740</v>
      </c>
    </row>
    <row r="18" spans="1:4">
      <c r="A18" s="821">
        <v>17</v>
      </c>
      <c r="B18" t="s">
        <v>709</v>
      </c>
      <c r="C18" t="s">
        <v>741</v>
      </c>
      <c r="D18" t="s">
        <v>742</v>
      </c>
    </row>
    <row r="19" spans="1:4">
      <c r="A19" s="821">
        <v>18</v>
      </c>
      <c r="B19" t="s">
        <v>709</v>
      </c>
      <c r="C19" t="s">
        <v>743</v>
      </c>
      <c r="D19" t="s">
        <v>744</v>
      </c>
    </row>
    <row r="20" spans="1:4">
      <c r="A20" s="821">
        <v>19</v>
      </c>
      <c r="B20" t="s">
        <v>709</v>
      </c>
      <c r="C20" t="s">
        <v>745</v>
      </c>
      <c r="D20" t="s">
        <v>746</v>
      </c>
    </row>
    <row r="21" spans="1:4">
      <c r="A21" s="821">
        <v>20</v>
      </c>
      <c r="B21" t="s">
        <v>709</v>
      </c>
      <c r="C21" t="s">
        <v>747</v>
      </c>
      <c r="D21" t="s">
        <v>748</v>
      </c>
    </row>
    <row r="22" spans="1:4">
      <c r="A22" s="821">
        <v>21</v>
      </c>
      <c r="B22" t="s">
        <v>709</v>
      </c>
      <c r="C22" t="s">
        <v>749</v>
      </c>
      <c r="D22" t="s">
        <v>750</v>
      </c>
    </row>
    <row r="23" spans="1:4">
      <c r="A23" s="821">
        <v>22</v>
      </c>
      <c r="B23" t="s">
        <v>709</v>
      </c>
      <c r="C23" t="s">
        <v>751</v>
      </c>
      <c r="D23" t="s">
        <v>752</v>
      </c>
    </row>
    <row r="24" spans="1:4">
      <c r="A24" s="821">
        <v>23</v>
      </c>
      <c r="B24" t="s">
        <v>709</v>
      </c>
      <c r="C24" t="s">
        <v>753</v>
      </c>
      <c r="D24" t="s">
        <v>754</v>
      </c>
    </row>
    <row r="25" spans="1:4">
      <c r="A25" s="821">
        <v>24</v>
      </c>
      <c r="B25" t="s">
        <v>755</v>
      </c>
      <c r="C25" t="s">
        <v>757</v>
      </c>
      <c r="D25" t="s">
        <v>758</v>
      </c>
    </row>
    <row r="26" spans="1:4">
      <c r="A26" s="821">
        <v>25</v>
      </c>
      <c r="B26" t="s">
        <v>755</v>
      </c>
      <c r="C26" t="s">
        <v>755</v>
      </c>
      <c r="D26" t="s">
        <v>756</v>
      </c>
    </row>
    <row r="27" spans="1:4">
      <c r="A27" s="821">
        <v>26</v>
      </c>
      <c r="B27" t="s">
        <v>755</v>
      </c>
      <c r="C27" t="s">
        <v>759</v>
      </c>
      <c r="D27" t="s">
        <v>760</v>
      </c>
    </row>
    <row r="28" spans="1:4">
      <c r="A28" s="821">
        <v>27</v>
      </c>
      <c r="B28" t="s">
        <v>755</v>
      </c>
      <c r="C28" t="s">
        <v>761</v>
      </c>
      <c r="D28" t="s">
        <v>762</v>
      </c>
    </row>
    <row r="29" spans="1:4">
      <c r="A29" s="821">
        <v>28</v>
      </c>
      <c r="B29" t="s">
        <v>755</v>
      </c>
      <c r="C29" t="s">
        <v>763</v>
      </c>
      <c r="D29" t="s">
        <v>764</v>
      </c>
    </row>
    <row r="30" spans="1:4">
      <c r="A30" s="821">
        <v>29</v>
      </c>
      <c r="B30" t="s">
        <v>755</v>
      </c>
      <c r="C30" t="s">
        <v>765</v>
      </c>
      <c r="D30" t="s">
        <v>766</v>
      </c>
    </row>
    <row r="31" spans="1:4">
      <c r="A31" s="821">
        <v>30</v>
      </c>
      <c r="B31" t="s">
        <v>755</v>
      </c>
      <c r="C31" t="s">
        <v>767</v>
      </c>
      <c r="D31" t="s">
        <v>768</v>
      </c>
    </row>
    <row r="32" spans="1:4">
      <c r="A32" s="821">
        <v>31</v>
      </c>
      <c r="B32" t="s">
        <v>755</v>
      </c>
      <c r="C32" t="s">
        <v>769</v>
      </c>
      <c r="D32" t="s">
        <v>770</v>
      </c>
    </row>
    <row r="33" spans="1:4">
      <c r="A33" s="821">
        <v>32</v>
      </c>
      <c r="B33" t="s">
        <v>755</v>
      </c>
      <c r="C33" t="s">
        <v>771</v>
      </c>
      <c r="D33" t="s">
        <v>772</v>
      </c>
    </row>
    <row r="34" spans="1:4">
      <c r="A34" s="821">
        <v>33</v>
      </c>
      <c r="B34" t="s">
        <v>755</v>
      </c>
      <c r="C34" t="s">
        <v>773</v>
      </c>
      <c r="D34" t="s">
        <v>774</v>
      </c>
    </row>
    <row r="35" spans="1:4">
      <c r="A35" s="821">
        <v>34</v>
      </c>
      <c r="B35" t="s">
        <v>755</v>
      </c>
      <c r="C35" t="s">
        <v>775</v>
      </c>
      <c r="D35" t="s">
        <v>776</v>
      </c>
    </row>
    <row r="36" spans="1:4">
      <c r="A36" s="821">
        <v>35</v>
      </c>
      <c r="B36" t="s">
        <v>755</v>
      </c>
      <c r="C36" t="s">
        <v>777</v>
      </c>
      <c r="D36" t="s">
        <v>778</v>
      </c>
    </row>
    <row r="37" spans="1:4">
      <c r="A37" s="821">
        <v>36</v>
      </c>
      <c r="B37" t="s">
        <v>755</v>
      </c>
      <c r="C37" t="s">
        <v>779</v>
      </c>
      <c r="D37" t="s">
        <v>780</v>
      </c>
    </row>
    <row r="38" spans="1:4">
      <c r="A38" s="821">
        <v>37</v>
      </c>
      <c r="B38" t="s">
        <v>755</v>
      </c>
      <c r="C38" t="s">
        <v>781</v>
      </c>
      <c r="D38" t="s">
        <v>782</v>
      </c>
    </row>
    <row r="39" spans="1:4">
      <c r="A39" s="821">
        <v>38</v>
      </c>
      <c r="B39" t="s">
        <v>755</v>
      </c>
      <c r="C39" t="s">
        <v>783</v>
      </c>
      <c r="D39" t="s">
        <v>784</v>
      </c>
    </row>
    <row r="40" spans="1:4">
      <c r="A40" s="821">
        <v>39</v>
      </c>
      <c r="B40" t="s">
        <v>755</v>
      </c>
      <c r="C40" t="s">
        <v>785</v>
      </c>
      <c r="D40" t="s">
        <v>786</v>
      </c>
    </row>
    <row r="41" spans="1:4">
      <c r="A41" s="821">
        <v>40</v>
      </c>
      <c r="B41" t="s">
        <v>755</v>
      </c>
      <c r="C41" t="s">
        <v>787</v>
      </c>
      <c r="D41" t="s">
        <v>788</v>
      </c>
    </row>
    <row r="42" spans="1:4">
      <c r="A42" s="821">
        <v>41</v>
      </c>
      <c r="B42" t="s">
        <v>755</v>
      </c>
      <c r="C42" t="s">
        <v>789</v>
      </c>
      <c r="D42" t="s">
        <v>790</v>
      </c>
    </row>
    <row r="43" spans="1:4">
      <c r="A43" s="821">
        <v>42</v>
      </c>
      <c r="B43" t="s">
        <v>755</v>
      </c>
      <c r="C43" t="s">
        <v>791</v>
      </c>
      <c r="D43" t="s">
        <v>792</v>
      </c>
    </row>
    <row r="44" spans="1:4">
      <c r="A44" s="821">
        <v>43</v>
      </c>
      <c r="B44" t="s">
        <v>755</v>
      </c>
      <c r="C44" t="s">
        <v>793</v>
      </c>
      <c r="D44" t="s">
        <v>794</v>
      </c>
    </row>
    <row r="45" spans="1:4">
      <c r="A45" s="821">
        <v>44</v>
      </c>
      <c r="B45" t="s">
        <v>755</v>
      </c>
      <c r="C45" t="s">
        <v>795</v>
      </c>
      <c r="D45" t="s">
        <v>796</v>
      </c>
    </row>
    <row r="46" spans="1:4">
      <c r="A46" s="821">
        <v>45</v>
      </c>
      <c r="B46" t="s">
        <v>755</v>
      </c>
      <c r="C46" t="s">
        <v>797</v>
      </c>
      <c r="D46" t="s">
        <v>798</v>
      </c>
    </row>
    <row r="47" spans="1:4">
      <c r="A47" s="821">
        <v>46</v>
      </c>
      <c r="B47" t="s">
        <v>755</v>
      </c>
      <c r="C47" t="s">
        <v>799</v>
      </c>
      <c r="D47" t="s">
        <v>800</v>
      </c>
    </row>
    <row r="48" spans="1:4">
      <c r="A48" s="821">
        <v>47</v>
      </c>
      <c r="B48" t="s">
        <v>755</v>
      </c>
      <c r="C48" t="s">
        <v>801</v>
      </c>
      <c r="D48" t="s">
        <v>802</v>
      </c>
    </row>
    <row r="49" spans="1:4">
      <c r="A49" s="821">
        <v>48</v>
      </c>
      <c r="B49" t="s">
        <v>755</v>
      </c>
      <c r="C49" t="s">
        <v>803</v>
      </c>
      <c r="D49" t="s">
        <v>804</v>
      </c>
    </row>
    <row r="50" spans="1:4">
      <c r="A50" s="821">
        <v>49</v>
      </c>
      <c r="B50" t="s">
        <v>755</v>
      </c>
      <c r="C50" t="s">
        <v>805</v>
      </c>
      <c r="D50" t="s">
        <v>806</v>
      </c>
    </row>
    <row r="51" spans="1:4">
      <c r="A51" s="821">
        <v>50</v>
      </c>
      <c r="B51" t="s">
        <v>755</v>
      </c>
      <c r="C51" t="s">
        <v>807</v>
      </c>
      <c r="D51" t="s">
        <v>808</v>
      </c>
    </row>
    <row r="52" spans="1:4">
      <c r="A52" s="821">
        <v>51</v>
      </c>
      <c r="B52" t="s">
        <v>755</v>
      </c>
      <c r="C52" t="s">
        <v>809</v>
      </c>
      <c r="D52" t="s">
        <v>810</v>
      </c>
    </row>
    <row r="53" spans="1:4">
      <c r="A53" s="821">
        <v>52</v>
      </c>
      <c r="B53" t="s">
        <v>755</v>
      </c>
      <c r="C53" t="s">
        <v>811</v>
      </c>
      <c r="D53" t="s">
        <v>812</v>
      </c>
    </row>
    <row r="54" spans="1:4">
      <c r="A54" s="821">
        <v>53</v>
      </c>
      <c r="B54" t="s">
        <v>813</v>
      </c>
      <c r="C54" t="s">
        <v>813</v>
      </c>
      <c r="D54" t="s">
        <v>814</v>
      </c>
    </row>
    <row r="55" spans="1:4">
      <c r="A55" s="821">
        <v>54</v>
      </c>
      <c r="B55" t="s">
        <v>813</v>
      </c>
      <c r="C55" t="s">
        <v>815</v>
      </c>
      <c r="D55" t="s">
        <v>816</v>
      </c>
    </row>
    <row r="56" spans="1:4">
      <c r="A56" s="821">
        <v>55</v>
      </c>
      <c r="B56" t="s">
        <v>813</v>
      </c>
      <c r="C56" t="s">
        <v>817</v>
      </c>
      <c r="D56" t="s">
        <v>818</v>
      </c>
    </row>
    <row r="57" spans="1:4">
      <c r="A57" s="821">
        <v>56</v>
      </c>
      <c r="B57" t="s">
        <v>813</v>
      </c>
      <c r="C57" t="s">
        <v>819</v>
      </c>
      <c r="D57" t="s">
        <v>820</v>
      </c>
    </row>
    <row r="58" spans="1:4">
      <c r="A58" s="821">
        <v>57</v>
      </c>
      <c r="B58" t="s">
        <v>813</v>
      </c>
      <c r="C58" t="s">
        <v>821</v>
      </c>
      <c r="D58" t="s">
        <v>822</v>
      </c>
    </row>
    <row r="59" spans="1:4">
      <c r="A59" s="821">
        <v>58</v>
      </c>
      <c r="B59" t="s">
        <v>813</v>
      </c>
      <c r="C59" t="s">
        <v>823</v>
      </c>
      <c r="D59" t="s">
        <v>824</v>
      </c>
    </row>
    <row r="60" spans="1:4">
      <c r="A60" s="821">
        <v>59</v>
      </c>
      <c r="B60" t="s">
        <v>813</v>
      </c>
      <c r="C60" t="s">
        <v>825</v>
      </c>
      <c r="D60" t="s">
        <v>826</v>
      </c>
    </row>
    <row r="61" spans="1:4">
      <c r="A61" s="821">
        <v>60</v>
      </c>
      <c r="B61" t="s">
        <v>813</v>
      </c>
      <c r="C61" t="s">
        <v>827</v>
      </c>
      <c r="D61" t="s">
        <v>828</v>
      </c>
    </row>
    <row r="62" spans="1:4">
      <c r="A62" s="821">
        <v>61</v>
      </c>
      <c r="B62" t="s">
        <v>813</v>
      </c>
      <c r="C62" t="s">
        <v>829</v>
      </c>
      <c r="D62" t="s">
        <v>830</v>
      </c>
    </row>
    <row r="63" spans="1:4">
      <c r="A63" s="821">
        <v>62</v>
      </c>
      <c r="B63" t="s">
        <v>813</v>
      </c>
      <c r="C63" t="s">
        <v>831</v>
      </c>
      <c r="D63" t="s">
        <v>832</v>
      </c>
    </row>
    <row r="64" spans="1:4">
      <c r="A64" s="821">
        <v>63</v>
      </c>
      <c r="B64" t="s">
        <v>813</v>
      </c>
      <c r="C64" t="s">
        <v>833</v>
      </c>
      <c r="D64" t="s">
        <v>834</v>
      </c>
    </row>
    <row r="65" spans="1:4">
      <c r="A65" s="821">
        <v>64</v>
      </c>
      <c r="B65" t="s">
        <v>813</v>
      </c>
      <c r="C65" t="s">
        <v>835</v>
      </c>
      <c r="D65" t="s">
        <v>836</v>
      </c>
    </row>
    <row r="66" spans="1:4">
      <c r="A66" s="821">
        <v>65</v>
      </c>
      <c r="B66" t="s">
        <v>813</v>
      </c>
      <c r="C66" t="s">
        <v>837</v>
      </c>
      <c r="D66" t="s">
        <v>838</v>
      </c>
    </row>
    <row r="67" spans="1:4">
      <c r="A67" s="821">
        <v>66</v>
      </c>
      <c r="B67" t="s">
        <v>813</v>
      </c>
      <c r="C67" t="s">
        <v>839</v>
      </c>
      <c r="D67" t="s">
        <v>840</v>
      </c>
    </row>
    <row r="68" spans="1:4">
      <c r="A68" s="821">
        <v>67</v>
      </c>
      <c r="B68" t="s">
        <v>813</v>
      </c>
      <c r="C68" t="s">
        <v>841</v>
      </c>
      <c r="D68" t="s">
        <v>842</v>
      </c>
    </row>
    <row r="69" spans="1:4">
      <c r="A69" s="821">
        <v>68</v>
      </c>
      <c r="B69" t="s">
        <v>813</v>
      </c>
      <c r="C69" t="s">
        <v>843</v>
      </c>
      <c r="D69" t="s">
        <v>844</v>
      </c>
    </row>
    <row r="70" spans="1:4">
      <c r="A70" s="821">
        <v>69</v>
      </c>
      <c r="B70" t="s">
        <v>813</v>
      </c>
      <c r="C70" t="s">
        <v>845</v>
      </c>
      <c r="D70" t="s">
        <v>846</v>
      </c>
    </row>
    <row r="71" spans="1:4">
      <c r="A71" s="821">
        <v>70</v>
      </c>
      <c r="B71" t="s">
        <v>813</v>
      </c>
      <c r="C71" t="s">
        <v>847</v>
      </c>
      <c r="D71" t="s">
        <v>848</v>
      </c>
    </row>
    <row r="72" spans="1:4">
      <c r="A72" s="821">
        <v>71</v>
      </c>
      <c r="B72" t="s">
        <v>813</v>
      </c>
      <c r="C72" t="s">
        <v>849</v>
      </c>
      <c r="D72" t="s">
        <v>850</v>
      </c>
    </row>
    <row r="73" spans="1:4">
      <c r="A73" s="821">
        <v>72</v>
      </c>
      <c r="B73" t="s">
        <v>813</v>
      </c>
      <c r="C73" t="s">
        <v>851</v>
      </c>
      <c r="D73" t="s">
        <v>852</v>
      </c>
    </row>
    <row r="74" spans="1:4">
      <c r="A74" s="821">
        <v>73</v>
      </c>
      <c r="B74" t="s">
        <v>813</v>
      </c>
      <c r="C74" t="s">
        <v>853</v>
      </c>
      <c r="D74" t="s">
        <v>854</v>
      </c>
    </row>
    <row r="75" spans="1:4">
      <c r="A75" s="821">
        <v>74</v>
      </c>
      <c r="B75" t="s">
        <v>813</v>
      </c>
      <c r="C75" t="s">
        <v>855</v>
      </c>
      <c r="D75" t="s">
        <v>856</v>
      </c>
    </row>
    <row r="76" spans="1:4">
      <c r="A76" s="821">
        <v>75</v>
      </c>
      <c r="B76" t="s">
        <v>857</v>
      </c>
      <c r="C76" t="s">
        <v>859</v>
      </c>
      <c r="D76" t="s">
        <v>860</v>
      </c>
    </row>
    <row r="77" spans="1:4">
      <c r="A77" s="821">
        <v>76</v>
      </c>
      <c r="B77" t="s">
        <v>857</v>
      </c>
      <c r="C77" t="s">
        <v>861</v>
      </c>
      <c r="D77" t="s">
        <v>862</v>
      </c>
    </row>
    <row r="78" spans="1:4">
      <c r="A78" s="821">
        <v>77</v>
      </c>
      <c r="B78" t="s">
        <v>857</v>
      </c>
      <c r="C78" t="s">
        <v>863</v>
      </c>
      <c r="D78" t="s">
        <v>864</v>
      </c>
    </row>
    <row r="79" spans="1:4">
      <c r="A79" s="821">
        <v>78</v>
      </c>
      <c r="B79" t="s">
        <v>857</v>
      </c>
      <c r="C79" t="s">
        <v>857</v>
      </c>
      <c r="D79" t="s">
        <v>858</v>
      </c>
    </row>
    <row r="80" spans="1:4">
      <c r="A80" s="821">
        <v>79</v>
      </c>
      <c r="B80" t="s">
        <v>857</v>
      </c>
      <c r="C80" t="s">
        <v>865</v>
      </c>
      <c r="D80" t="s">
        <v>866</v>
      </c>
    </row>
    <row r="81" spans="1:4">
      <c r="A81" s="821">
        <v>80</v>
      </c>
      <c r="B81" t="s">
        <v>857</v>
      </c>
      <c r="C81" t="s">
        <v>867</v>
      </c>
      <c r="D81" t="s">
        <v>868</v>
      </c>
    </row>
    <row r="82" spans="1:4">
      <c r="A82" s="821">
        <v>81</v>
      </c>
      <c r="B82" t="s">
        <v>857</v>
      </c>
      <c r="C82" t="s">
        <v>869</v>
      </c>
      <c r="D82" t="s">
        <v>870</v>
      </c>
    </row>
    <row r="83" spans="1:4">
      <c r="A83" s="821">
        <v>82</v>
      </c>
      <c r="B83" t="s">
        <v>857</v>
      </c>
      <c r="C83" t="s">
        <v>871</v>
      </c>
      <c r="D83" t="s">
        <v>872</v>
      </c>
    </row>
    <row r="84" spans="1:4">
      <c r="A84" s="821">
        <v>83</v>
      </c>
      <c r="B84" t="s">
        <v>857</v>
      </c>
      <c r="C84" t="s">
        <v>873</v>
      </c>
      <c r="D84" t="s">
        <v>874</v>
      </c>
    </row>
    <row r="85" spans="1:4">
      <c r="A85" s="821">
        <v>84</v>
      </c>
      <c r="B85" t="s">
        <v>857</v>
      </c>
      <c r="C85" t="s">
        <v>875</v>
      </c>
      <c r="D85" t="s">
        <v>876</v>
      </c>
    </row>
    <row r="86" spans="1:4">
      <c r="A86" s="821">
        <v>85</v>
      </c>
      <c r="B86" t="s">
        <v>857</v>
      </c>
      <c r="C86" t="s">
        <v>877</v>
      </c>
      <c r="D86" t="s">
        <v>878</v>
      </c>
    </row>
    <row r="87" spans="1:4">
      <c r="A87" s="821">
        <v>86</v>
      </c>
      <c r="B87" t="s">
        <v>857</v>
      </c>
      <c r="C87" t="s">
        <v>879</v>
      </c>
      <c r="D87" t="s">
        <v>880</v>
      </c>
    </row>
    <row r="88" spans="1:4">
      <c r="A88" s="821">
        <v>87</v>
      </c>
      <c r="B88" t="s">
        <v>857</v>
      </c>
      <c r="C88" t="s">
        <v>881</v>
      </c>
      <c r="D88" t="s">
        <v>882</v>
      </c>
    </row>
    <row r="89" spans="1:4">
      <c r="A89" s="821">
        <v>88</v>
      </c>
      <c r="B89" t="s">
        <v>857</v>
      </c>
      <c r="C89" t="s">
        <v>883</v>
      </c>
      <c r="D89" t="s">
        <v>884</v>
      </c>
    </row>
    <row r="90" spans="1:4">
      <c r="A90" s="821">
        <v>89</v>
      </c>
      <c r="B90" t="s">
        <v>857</v>
      </c>
      <c r="C90" t="s">
        <v>885</v>
      </c>
      <c r="D90" t="s">
        <v>886</v>
      </c>
    </row>
    <row r="91" spans="1:4">
      <c r="A91" s="821">
        <v>90</v>
      </c>
      <c r="B91" t="s">
        <v>857</v>
      </c>
      <c r="C91" t="s">
        <v>887</v>
      </c>
      <c r="D91" t="s">
        <v>888</v>
      </c>
    </row>
    <row r="92" spans="1:4">
      <c r="A92" s="821">
        <v>91</v>
      </c>
      <c r="B92" t="s">
        <v>857</v>
      </c>
      <c r="C92" t="s">
        <v>889</v>
      </c>
      <c r="D92" t="s">
        <v>890</v>
      </c>
    </row>
    <row r="93" spans="1:4">
      <c r="A93" s="821">
        <v>92</v>
      </c>
      <c r="B93" t="s">
        <v>857</v>
      </c>
      <c r="C93" t="s">
        <v>891</v>
      </c>
      <c r="D93" t="s">
        <v>892</v>
      </c>
    </row>
    <row r="94" spans="1:4">
      <c r="A94" s="821">
        <v>93</v>
      </c>
      <c r="B94" t="s">
        <v>857</v>
      </c>
      <c r="C94" t="s">
        <v>893</v>
      </c>
      <c r="D94" t="s">
        <v>894</v>
      </c>
    </row>
    <row r="95" spans="1:4">
      <c r="A95" s="821">
        <v>94</v>
      </c>
      <c r="B95" t="s">
        <v>857</v>
      </c>
      <c r="C95" t="s">
        <v>895</v>
      </c>
      <c r="D95" t="s">
        <v>896</v>
      </c>
    </row>
    <row r="96" spans="1:4">
      <c r="A96" s="821">
        <v>95</v>
      </c>
      <c r="B96" t="s">
        <v>857</v>
      </c>
      <c r="C96" t="s">
        <v>897</v>
      </c>
      <c r="D96" t="s">
        <v>898</v>
      </c>
    </row>
    <row r="97" spans="1:4">
      <c r="A97" s="821">
        <v>96</v>
      </c>
      <c r="B97" t="s">
        <v>857</v>
      </c>
      <c r="C97" t="s">
        <v>899</v>
      </c>
      <c r="D97" t="s">
        <v>900</v>
      </c>
    </row>
    <row r="98" spans="1:4">
      <c r="A98" s="821">
        <v>97</v>
      </c>
      <c r="B98" t="s">
        <v>857</v>
      </c>
      <c r="C98" t="s">
        <v>901</v>
      </c>
      <c r="D98" t="s">
        <v>902</v>
      </c>
    </row>
    <row r="99" spans="1:4">
      <c r="A99" s="821">
        <v>98</v>
      </c>
      <c r="B99" t="s">
        <v>857</v>
      </c>
      <c r="C99" t="s">
        <v>797</v>
      </c>
      <c r="D99" t="s">
        <v>903</v>
      </c>
    </row>
    <row r="100" spans="1:4">
      <c r="A100" s="821">
        <v>99</v>
      </c>
      <c r="B100" t="s">
        <v>857</v>
      </c>
      <c r="C100" t="s">
        <v>904</v>
      </c>
      <c r="D100" t="s">
        <v>905</v>
      </c>
    </row>
    <row r="101" spans="1:4">
      <c r="A101" s="821">
        <v>100</v>
      </c>
      <c r="B101" t="s">
        <v>857</v>
      </c>
      <c r="C101" t="s">
        <v>906</v>
      </c>
      <c r="D101" t="s">
        <v>907</v>
      </c>
    </row>
    <row r="102" spans="1:4">
      <c r="A102" s="821">
        <v>101</v>
      </c>
      <c r="B102" t="s">
        <v>857</v>
      </c>
      <c r="C102" t="s">
        <v>908</v>
      </c>
      <c r="D102" t="s">
        <v>909</v>
      </c>
    </row>
    <row r="103" spans="1:4">
      <c r="A103" s="821">
        <v>102</v>
      </c>
      <c r="B103" t="s">
        <v>910</v>
      </c>
      <c r="C103" t="s">
        <v>910</v>
      </c>
      <c r="D103" t="s">
        <v>911</v>
      </c>
    </row>
    <row r="104" spans="1:4">
      <c r="A104" s="821">
        <v>103</v>
      </c>
      <c r="B104" t="s">
        <v>910</v>
      </c>
      <c r="C104" t="s">
        <v>912</v>
      </c>
      <c r="D104" t="s">
        <v>913</v>
      </c>
    </row>
    <row r="105" spans="1:4">
      <c r="A105" s="821">
        <v>104</v>
      </c>
      <c r="B105" t="s">
        <v>910</v>
      </c>
      <c r="C105" t="s">
        <v>914</v>
      </c>
      <c r="D105" t="s">
        <v>915</v>
      </c>
    </row>
    <row r="106" spans="1:4">
      <c r="A106" s="821">
        <v>105</v>
      </c>
      <c r="B106" t="s">
        <v>910</v>
      </c>
      <c r="C106" t="s">
        <v>916</v>
      </c>
      <c r="D106" t="s">
        <v>917</v>
      </c>
    </row>
    <row r="107" spans="1:4">
      <c r="A107" s="821">
        <v>106</v>
      </c>
      <c r="B107" t="s">
        <v>910</v>
      </c>
      <c r="C107" t="s">
        <v>918</v>
      </c>
      <c r="D107" t="s">
        <v>919</v>
      </c>
    </row>
    <row r="108" spans="1:4">
      <c r="A108" s="821">
        <v>107</v>
      </c>
      <c r="B108" t="s">
        <v>910</v>
      </c>
      <c r="C108" t="s">
        <v>920</v>
      </c>
      <c r="D108" t="s">
        <v>921</v>
      </c>
    </row>
    <row r="109" spans="1:4">
      <c r="A109" s="821">
        <v>108</v>
      </c>
      <c r="B109" t="s">
        <v>910</v>
      </c>
      <c r="C109" t="s">
        <v>922</v>
      </c>
      <c r="D109" t="s">
        <v>923</v>
      </c>
    </row>
    <row r="110" spans="1:4">
      <c r="A110" s="821">
        <v>109</v>
      </c>
      <c r="B110" t="s">
        <v>910</v>
      </c>
      <c r="C110" t="s">
        <v>924</v>
      </c>
      <c r="D110" t="s">
        <v>925</v>
      </c>
    </row>
    <row r="111" spans="1:4">
      <c r="A111" s="821">
        <v>110</v>
      </c>
      <c r="B111" t="s">
        <v>910</v>
      </c>
      <c r="C111" t="s">
        <v>926</v>
      </c>
      <c r="D111" t="s">
        <v>927</v>
      </c>
    </row>
    <row r="112" spans="1:4">
      <c r="A112" s="821">
        <v>111</v>
      </c>
      <c r="B112" t="s">
        <v>910</v>
      </c>
      <c r="C112" t="s">
        <v>928</v>
      </c>
      <c r="D112" t="s">
        <v>929</v>
      </c>
    </row>
    <row r="113" spans="1:4">
      <c r="A113" s="821">
        <v>112</v>
      </c>
      <c r="B113" t="s">
        <v>910</v>
      </c>
      <c r="C113" t="s">
        <v>930</v>
      </c>
      <c r="D113" t="s">
        <v>931</v>
      </c>
    </row>
    <row r="114" spans="1:4">
      <c r="A114" s="821">
        <v>113</v>
      </c>
      <c r="B114" t="s">
        <v>910</v>
      </c>
      <c r="C114" t="s">
        <v>932</v>
      </c>
      <c r="D114" t="s">
        <v>933</v>
      </c>
    </row>
    <row r="115" spans="1:4">
      <c r="A115" s="821">
        <v>114</v>
      </c>
      <c r="B115" t="s">
        <v>910</v>
      </c>
      <c r="C115" t="s">
        <v>934</v>
      </c>
      <c r="D115" t="s">
        <v>935</v>
      </c>
    </row>
    <row r="116" spans="1:4">
      <c r="A116" s="821">
        <v>115</v>
      </c>
      <c r="B116" t="s">
        <v>910</v>
      </c>
      <c r="C116" t="s">
        <v>936</v>
      </c>
      <c r="D116" t="s">
        <v>937</v>
      </c>
    </row>
    <row r="117" spans="1:4">
      <c r="A117" s="821">
        <v>116</v>
      </c>
      <c r="B117" t="s">
        <v>910</v>
      </c>
      <c r="C117" t="s">
        <v>938</v>
      </c>
      <c r="D117" t="s">
        <v>939</v>
      </c>
    </row>
    <row r="118" spans="1:4">
      <c r="A118" s="821">
        <v>117</v>
      </c>
      <c r="B118" t="s">
        <v>910</v>
      </c>
      <c r="C118" t="s">
        <v>940</v>
      </c>
      <c r="D118" t="s">
        <v>941</v>
      </c>
    </row>
    <row r="119" spans="1:4">
      <c r="A119" s="821">
        <v>118</v>
      </c>
      <c r="B119" t="s">
        <v>910</v>
      </c>
      <c r="C119" t="s">
        <v>942</v>
      </c>
      <c r="D119" t="s">
        <v>943</v>
      </c>
    </row>
    <row r="120" spans="1:4">
      <c r="A120" s="821">
        <v>119</v>
      </c>
      <c r="B120" t="s">
        <v>910</v>
      </c>
      <c r="C120" t="s">
        <v>944</v>
      </c>
      <c r="D120" t="s">
        <v>945</v>
      </c>
    </row>
    <row r="121" spans="1:4">
      <c r="A121" s="821">
        <v>120</v>
      </c>
      <c r="B121" t="s">
        <v>910</v>
      </c>
      <c r="C121" t="s">
        <v>946</v>
      </c>
      <c r="D121" t="s">
        <v>947</v>
      </c>
    </row>
    <row r="122" spans="1:4">
      <c r="A122" s="821">
        <v>121</v>
      </c>
      <c r="B122" t="s">
        <v>910</v>
      </c>
      <c r="C122" t="s">
        <v>948</v>
      </c>
      <c r="D122" t="s">
        <v>949</v>
      </c>
    </row>
    <row r="123" spans="1:4">
      <c r="A123" s="821">
        <v>122</v>
      </c>
      <c r="B123" t="s">
        <v>910</v>
      </c>
      <c r="C123" t="s">
        <v>950</v>
      </c>
      <c r="D123" t="s">
        <v>951</v>
      </c>
    </row>
    <row r="124" spans="1:4">
      <c r="A124" s="821">
        <v>123</v>
      </c>
      <c r="B124" t="s">
        <v>952</v>
      </c>
      <c r="C124" t="s">
        <v>952</v>
      </c>
      <c r="D124" t="s">
        <v>953</v>
      </c>
    </row>
    <row r="125" spans="1:4">
      <c r="A125" s="821">
        <v>124</v>
      </c>
      <c r="B125" t="s">
        <v>952</v>
      </c>
      <c r="C125" t="s">
        <v>954</v>
      </c>
      <c r="D125" t="s">
        <v>955</v>
      </c>
    </row>
    <row r="126" spans="1:4">
      <c r="A126" s="821">
        <v>125</v>
      </c>
      <c r="B126" t="s">
        <v>952</v>
      </c>
      <c r="C126" t="s">
        <v>956</v>
      </c>
      <c r="D126" t="s">
        <v>957</v>
      </c>
    </row>
    <row r="127" spans="1:4">
      <c r="A127" s="821">
        <v>126</v>
      </c>
      <c r="B127" t="s">
        <v>952</v>
      </c>
      <c r="C127" t="s">
        <v>958</v>
      </c>
      <c r="D127" t="s">
        <v>959</v>
      </c>
    </row>
    <row r="128" spans="1:4">
      <c r="A128" s="821">
        <v>127</v>
      </c>
      <c r="B128" t="s">
        <v>952</v>
      </c>
      <c r="C128" t="s">
        <v>960</v>
      </c>
      <c r="D128" t="s">
        <v>961</v>
      </c>
    </row>
    <row r="129" spans="1:4">
      <c r="A129" s="821">
        <v>128</v>
      </c>
      <c r="B129" t="s">
        <v>952</v>
      </c>
      <c r="C129" t="s">
        <v>962</v>
      </c>
      <c r="D129" t="s">
        <v>963</v>
      </c>
    </row>
    <row r="130" spans="1:4">
      <c r="A130" s="821">
        <v>129</v>
      </c>
      <c r="B130" t="s">
        <v>952</v>
      </c>
      <c r="C130" t="s">
        <v>964</v>
      </c>
      <c r="D130" t="s">
        <v>965</v>
      </c>
    </row>
    <row r="131" spans="1:4">
      <c r="A131" s="821">
        <v>130</v>
      </c>
      <c r="B131" t="s">
        <v>952</v>
      </c>
      <c r="C131" t="s">
        <v>966</v>
      </c>
      <c r="D131" t="s">
        <v>967</v>
      </c>
    </row>
    <row r="132" spans="1:4">
      <c r="A132" s="821">
        <v>131</v>
      </c>
      <c r="B132" t="s">
        <v>952</v>
      </c>
      <c r="C132" t="s">
        <v>968</v>
      </c>
      <c r="D132" t="s">
        <v>969</v>
      </c>
    </row>
    <row r="133" spans="1:4">
      <c r="A133" s="821">
        <v>132</v>
      </c>
      <c r="B133" t="s">
        <v>952</v>
      </c>
      <c r="C133" t="s">
        <v>970</v>
      </c>
      <c r="D133" t="s">
        <v>971</v>
      </c>
    </row>
    <row r="134" spans="1:4">
      <c r="A134" s="821">
        <v>133</v>
      </c>
      <c r="B134" t="s">
        <v>952</v>
      </c>
      <c r="C134" t="s">
        <v>972</v>
      </c>
      <c r="D134" t="s">
        <v>973</v>
      </c>
    </row>
    <row r="135" spans="1:4">
      <c r="A135" s="821">
        <v>134</v>
      </c>
      <c r="B135" t="s">
        <v>952</v>
      </c>
      <c r="C135" t="s">
        <v>974</v>
      </c>
      <c r="D135" t="s">
        <v>975</v>
      </c>
    </row>
    <row r="136" spans="1:4">
      <c r="A136" s="821">
        <v>135</v>
      </c>
      <c r="B136" t="s">
        <v>952</v>
      </c>
      <c r="C136" t="s">
        <v>976</v>
      </c>
      <c r="D136" t="s">
        <v>977</v>
      </c>
    </row>
    <row r="137" spans="1:4">
      <c r="A137" s="821">
        <v>136</v>
      </c>
      <c r="B137" t="s">
        <v>952</v>
      </c>
      <c r="C137" t="s">
        <v>978</v>
      </c>
      <c r="D137" t="s">
        <v>979</v>
      </c>
    </row>
    <row r="138" spans="1:4">
      <c r="A138" s="821">
        <v>137</v>
      </c>
      <c r="B138" t="s">
        <v>952</v>
      </c>
      <c r="C138" t="s">
        <v>980</v>
      </c>
      <c r="D138" t="s">
        <v>981</v>
      </c>
    </row>
    <row r="139" spans="1:4">
      <c r="A139" s="821">
        <v>138</v>
      </c>
      <c r="B139" t="s">
        <v>952</v>
      </c>
      <c r="C139" t="s">
        <v>982</v>
      </c>
      <c r="D139" t="s">
        <v>983</v>
      </c>
    </row>
    <row r="140" spans="1:4">
      <c r="A140" s="821">
        <v>139</v>
      </c>
      <c r="B140" t="s">
        <v>952</v>
      </c>
      <c r="C140" t="s">
        <v>984</v>
      </c>
      <c r="D140" t="s">
        <v>985</v>
      </c>
    </row>
    <row r="141" spans="1:4">
      <c r="A141" s="821">
        <v>140</v>
      </c>
      <c r="B141" t="s">
        <v>952</v>
      </c>
      <c r="C141" t="s">
        <v>986</v>
      </c>
      <c r="D141" t="s">
        <v>987</v>
      </c>
    </row>
    <row r="142" spans="1:4">
      <c r="A142" s="821">
        <v>141</v>
      </c>
      <c r="B142" t="s">
        <v>952</v>
      </c>
      <c r="C142" t="s">
        <v>988</v>
      </c>
      <c r="D142" t="s">
        <v>989</v>
      </c>
    </row>
    <row r="143" spans="1:4">
      <c r="A143" s="821">
        <v>142</v>
      </c>
      <c r="B143" t="s">
        <v>952</v>
      </c>
      <c r="C143" t="s">
        <v>990</v>
      </c>
      <c r="D143" t="s">
        <v>991</v>
      </c>
    </row>
    <row r="144" spans="1:4">
      <c r="A144" s="821">
        <v>143</v>
      </c>
      <c r="B144" t="s">
        <v>952</v>
      </c>
      <c r="C144" t="s">
        <v>992</v>
      </c>
      <c r="D144" t="s">
        <v>993</v>
      </c>
    </row>
    <row r="145" spans="1:4">
      <c r="A145" s="821">
        <v>144</v>
      </c>
      <c r="B145" t="s">
        <v>952</v>
      </c>
      <c r="C145" t="s">
        <v>994</v>
      </c>
      <c r="D145" t="s">
        <v>995</v>
      </c>
    </row>
    <row r="146" spans="1:4">
      <c r="A146" s="821">
        <v>145</v>
      </c>
      <c r="B146" t="s">
        <v>996</v>
      </c>
      <c r="C146" t="s">
        <v>998</v>
      </c>
      <c r="D146" t="s">
        <v>999</v>
      </c>
    </row>
    <row r="147" spans="1:4">
      <c r="A147" s="821">
        <v>146</v>
      </c>
      <c r="B147" t="s">
        <v>996</v>
      </c>
      <c r="C147" t="s">
        <v>996</v>
      </c>
      <c r="D147" t="s">
        <v>997</v>
      </c>
    </row>
    <row r="148" spans="1:4">
      <c r="A148" s="821">
        <v>147</v>
      </c>
      <c r="B148" t="s">
        <v>996</v>
      </c>
      <c r="C148" t="s">
        <v>1000</v>
      </c>
      <c r="D148" t="s">
        <v>1001</v>
      </c>
    </row>
    <row r="149" spans="1:4">
      <c r="A149" s="821">
        <v>148</v>
      </c>
      <c r="B149" t="s">
        <v>996</v>
      </c>
      <c r="C149" t="s">
        <v>954</v>
      </c>
      <c r="D149" t="s">
        <v>1002</v>
      </c>
    </row>
    <row r="150" spans="1:4">
      <c r="A150" s="821">
        <v>149</v>
      </c>
      <c r="B150" t="s">
        <v>996</v>
      </c>
      <c r="C150" t="s">
        <v>1003</v>
      </c>
      <c r="D150" t="s">
        <v>1004</v>
      </c>
    </row>
    <row r="151" spans="1:4">
      <c r="A151" s="821">
        <v>150</v>
      </c>
      <c r="B151" t="s">
        <v>996</v>
      </c>
      <c r="C151" t="s">
        <v>1005</v>
      </c>
      <c r="D151" t="s">
        <v>1006</v>
      </c>
    </row>
    <row r="152" spans="1:4">
      <c r="A152" s="821">
        <v>151</v>
      </c>
      <c r="B152" t="s">
        <v>996</v>
      </c>
      <c r="C152" t="s">
        <v>958</v>
      </c>
      <c r="D152" t="s">
        <v>1007</v>
      </c>
    </row>
    <row r="153" spans="1:4">
      <c r="A153" s="821">
        <v>152</v>
      </c>
      <c r="B153" t="s">
        <v>996</v>
      </c>
      <c r="C153" t="s">
        <v>1008</v>
      </c>
      <c r="D153" t="s">
        <v>1009</v>
      </c>
    </row>
    <row r="154" spans="1:4">
      <c r="A154" s="821">
        <v>153</v>
      </c>
      <c r="B154" t="s">
        <v>996</v>
      </c>
      <c r="C154" t="s">
        <v>1010</v>
      </c>
      <c r="D154" t="s">
        <v>1011</v>
      </c>
    </row>
    <row r="155" spans="1:4">
      <c r="A155" s="821">
        <v>154</v>
      </c>
      <c r="B155" t="s">
        <v>996</v>
      </c>
      <c r="C155" t="s">
        <v>1012</v>
      </c>
      <c r="D155" t="s">
        <v>1013</v>
      </c>
    </row>
    <row r="156" spans="1:4">
      <c r="A156" s="821">
        <v>155</v>
      </c>
      <c r="B156" t="s">
        <v>996</v>
      </c>
      <c r="C156" t="s">
        <v>1014</v>
      </c>
      <c r="D156" t="s">
        <v>1015</v>
      </c>
    </row>
    <row r="157" spans="1:4">
      <c r="A157" s="821">
        <v>156</v>
      </c>
      <c r="B157" t="s">
        <v>996</v>
      </c>
      <c r="C157" t="s">
        <v>1016</v>
      </c>
      <c r="D157" t="s">
        <v>1017</v>
      </c>
    </row>
    <row r="158" spans="1:4">
      <c r="A158" s="821">
        <v>157</v>
      </c>
      <c r="B158" t="s">
        <v>996</v>
      </c>
      <c r="C158" t="s">
        <v>1018</v>
      </c>
      <c r="D158" t="s">
        <v>1019</v>
      </c>
    </row>
    <row r="159" spans="1:4">
      <c r="A159" s="821">
        <v>158</v>
      </c>
      <c r="B159" t="s">
        <v>996</v>
      </c>
      <c r="C159" t="s">
        <v>1020</v>
      </c>
      <c r="D159" t="s">
        <v>1021</v>
      </c>
    </row>
    <row r="160" spans="1:4">
      <c r="A160" s="821">
        <v>159</v>
      </c>
      <c r="B160" t="s">
        <v>996</v>
      </c>
      <c r="C160" t="s">
        <v>1022</v>
      </c>
      <c r="D160" t="s">
        <v>1023</v>
      </c>
    </row>
    <row r="161" spans="1:4">
      <c r="A161" s="821">
        <v>160</v>
      </c>
      <c r="B161" t="s">
        <v>996</v>
      </c>
      <c r="C161" t="s">
        <v>1024</v>
      </c>
      <c r="D161" t="s">
        <v>1025</v>
      </c>
    </row>
    <row r="162" spans="1:4">
      <c r="A162" s="821">
        <v>161</v>
      </c>
      <c r="B162" t="s">
        <v>996</v>
      </c>
      <c r="C162" t="s">
        <v>1026</v>
      </c>
      <c r="D162" t="s">
        <v>1027</v>
      </c>
    </row>
    <row r="163" spans="1:4">
      <c r="A163" s="821">
        <v>162</v>
      </c>
      <c r="B163" t="s">
        <v>996</v>
      </c>
      <c r="C163" t="s">
        <v>1028</v>
      </c>
      <c r="D163" t="s">
        <v>1029</v>
      </c>
    </row>
    <row r="164" spans="1:4">
      <c r="A164" s="821">
        <v>163</v>
      </c>
      <c r="B164" t="s">
        <v>996</v>
      </c>
      <c r="C164" t="s">
        <v>1030</v>
      </c>
      <c r="D164" t="s">
        <v>1031</v>
      </c>
    </row>
    <row r="165" spans="1:4">
      <c r="A165" s="821">
        <v>164</v>
      </c>
      <c r="B165" t="s">
        <v>996</v>
      </c>
      <c r="C165" t="s">
        <v>1032</v>
      </c>
      <c r="D165" t="s">
        <v>1033</v>
      </c>
    </row>
    <row r="166" spans="1:4">
      <c r="A166" s="821">
        <v>165</v>
      </c>
      <c r="B166" t="s">
        <v>996</v>
      </c>
      <c r="C166" t="s">
        <v>1034</v>
      </c>
      <c r="D166" t="s">
        <v>1035</v>
      </c>
    </row>
    <row r="167" spans="1:4">
      <c r="A167" s="821">
        <v>166</v>
      </c>
      <c r="B167" t="s">
        <v>996</v>
      </c>
      <c r="C167" t="s">
        <v>1036</v>
      </c>
      <c r="D167" t="s">
        <v>1037</v>
      </c>
    </row>
    <row r="168" spans="1:4">
      <c r="A168" s="821">
        <v>167</v>
      </c>
      <c r="B168" t="s">
        <v>996</v>
      </c>
      <c r="C168" t="s">
        <v>1038</v>
      </c>
      <c r="D168" t="s">
        <v>1039</v>
      </c>
    </row>
    <row r="169" spans="1:4">
      <c r="A169" s="821">
        <v>168</v>
      </c>
      <c r="B169" t="s">
        <v>996</v>
      </c>
      <c r="C169" t="s">
        <v>1040</v>
      </c>
      <c r="D169" t="s">
        <v>1041</v>
      </c>
    </row>
    <row r="170" spans="1:4">
      <c r="A170" s="821">
        <v>169</v>
      </c>
      <c r="B170" t="s">
        <v>996</v>
      </c>
      <c r="C170" t="s">
        <v>1042</v>
      </c>
      <c r="D170" t="s">
        <v>1043</v>
      </c>
    </row>
    <row r="171" spans="1:4">
      <c r="A171" s="821">
        <v>170</v>
      </c>
      <c r="B171" t="s">
        <v>996</v>
      </c>
      <c r="C171" t="s">
        <v>1044</v>
      </c>
      <c r="D171" t="s">
        <v>1045</v>
      </c>
    </row>
    <row r="172" spans="1:4">
      <c r="A172" s="821">
        <v>171</v>
      </c>
      <c r="B172" t="s">
        <v>996</v>
      </c>
      <c r="C172" t="s">
        <v>1046</v>
      </c>
      <c r="D172" t="s">
        <v>1047</v>
      </c>
    </row>
    <row r="173" spans="1:4">
      <c r="A173" s="821">
        <v>172</v>
      </c>
      <c r="B173" t="s">
        <v>996</v>
      </c>
      <c r="C173" t="s">
        <v>1048</v>
      </c>
      <c r="D173" t="s">
        <v>1049</v>
      </c>
    </row>
    <row r="174" spans="1:4">
      <c r="A174" s="821">
        <v>173</v>
      </c>
      <c r="B174" t="s">
        <v>996</v>
      </c>
      <c r="C174" t="s">
        <v>1050</v>
      </c>
      <c r="D174" t="s">
        <v>1051</v>
      </c>
    </row>
    <row r="175" spans="1:4">
      <c r="A175" s="821">
        <v>174</v>
      </c>
      <c r="B175" t="s">
        <v>996</v>
      </c>
      <c r="C175" t="s">
        <v>1052</v>
      </c>
      <c r="D175" t="s">
        <v>1053</v>
      </c>
    </row>
    <row r="176" spans="1:4">
      <c r="A176" s="821">
        <v>175</v>
      </c>
      <c r="B176" t="s">
        <v>996</v>
      </c>
      <c r="C176" t="s">
        <v>1054</v>
      </c>
      <c r="D176" t="s">
        <v>1055</v>
      </c>
    </row>
    <row r="177" spans="1:4">
      <c r="A177" s="821">
        <v>176</v>
      </c>
      <c r="B177" t="s">
        <v>996</v>
      </c>
      <c r="C177" t="s">
        <v>1056</v>
      </c>
      <c r="D177" t="s">
        <v>1057</v>
      </c>
    </row>
    <row r="178" spans="1:4">
      <c r="A178" s="821">
        <v>177</v>
      </c>
      <c r="B178" t="s">
        <v>996</v>
      </c>
      <c r="C178" t="s">
        <v>1058</v>
      </c>
      <c r="D178" t="s">
        <v>1059</v>
      </c>
    </row>
    <row r="179" spans="1:4">
      <c r="A179" s="821">
        <v>178</v>
      </c>
      <c r="B179" t="s">
        <v>996</v>
      </c>
      <c r="C179" t="s">
        <v>1060</v>
      </c>
      <c r="D179" t="s">
        <v>1061</v>
      </c>
    </row>
    <row r="180" spans="1:4">
      <c r="A180" s="821">
        <v>179</v>
      </c>
      <c r="B180" t="s">
        <v>996</v>
      </c>
      <c r="C180" t="s">
        <v>1062</v>
      </c>
      <c r="D180" t="s">
        <v>1063</v>
      </c>
    </row>
    <row r="181" spans="1:4">
      <c r="A181" s="821">
        <v>180</v>
      </c>
      <c r="B181" t="s">
        <v>996</v>
      </c>
      <c r="C181" t="s">
        <v>1064</v>
      </c>
      <c r="D181" t="s">
        <v>1065</v>
      </c>
    </row>
    <row r="182" spans="1:4">
      <c r="A182" s="821">
        <v>181</v>
      </c>
      <c r="B182" t="s">
        <v>996</v>
      </c>
      <c r="C182" t="s">
        <v>1066</v>
      </c>
      <c r="D182" t="s">
        <v>1067</v>
      </c>
    </row>
    <row r="183" spans="1:4">
      <c r="A183" s="821">
        <v>182</v>
      </c>
      <c r="B183" t="s">
        <v>996</v>
      </c>
      <c r="C183" t="s">
        <v>1068</v>
      </c>
      <c r="D183" t="s">
        <v>1069</v>
      </c>
    </row>
    <row r="184" spans="1:4">
      <c r="A184" s="821">
        <v>183</v>
      </c>
      <c r="B184" t="s">
        <v>1070</v>
      </c>
      <c r="C184" t="s">
        <v>1072</v>
      </c>
      <c r="D184" t="s">
        <v>1073</v>
      </c>
    </row>
    <row r="185" spans="1:4">
      <c r="A185" s="821">
        <v>184</v>
      </c>
      <c r="B185" t="s">
        <v>1070</v>
      </c>
      <c r="C185" t="s">
        <v>1070</v>
      </c>
      <c r="D185" t="s">
        <v>1071</v>
      </c>
    </row>
    <row r="186" spans="1:4">
      <c r="A186" s="821">
        <v>185</v>
      </c>
      <c r="B186" t="s">
        <v>1070</v>
      </c>
      <c r="C186" t="s">
        <v>1074</v>
      </c>
      <c r="D186" t="s">
        <v>1075</v>
      </c>
    </row>
    <row r="187" spans="1:4">
      <c r="A187" s="821">
        <v>186</v>
      </c>
      <c r="B187" t="s">
        <v>1070</v>
      </c>
      <c r="C187" t="s">
        <v>1076</v>
      </c>
      <c r="D187" t="s">
        <v>1077</v>
      </c>
    </row>
    <row r="188" spans="1:4">
      <c r="A188" s="821">
        <v>187</v>
      </c>
      <c r="B188" t="s">
        <v>1070</v>
      </c>
      <c r="C188" t="s">
        <v>1078</v>
      </c>
      <c r="D188" t="s">
        <v>1079</v>
      </c>
    </row>
    <row r="189" spans="1:4">
      <c r="A189" s="821">
        <v>188</v>
      </c>
      <c r="B189" t="s">
        <v>1070</v>
      </c>
      <c r="C189" t="s">
        <v>1080</v>
      </c>
      <c r="D189" t="s">
        <v>1081</v>
      </c>
    </row>
    <row r="190" spans="1:4">
      <c r="A190" s="821">
        <v>189</v>
      </c>
      <c r="B190" t="s">
        <v>1070</v>
      </c>
      <c r="C190" t="s">
        <v>1082</v>
      </c>
      <c r="D190" t="s">
        <v>1083</v>
      </c>
    </row>
    <row r="191" spans="1:4">
      <c r="A191" s="821">
        <v>190</v>
      </c>
      <c r="B191" t="s">
        <v>1070</v>
      </c>
      <c r="C191" t="s">
        <v>1084</v>
      </c>
      <c r="D191" t="s">
        <v>1085</v>
      </c>
    </row>
    <row r="192" spans="1:4">
      <c r="A192" s="821">
        <v>191</v>
      </c>
      <c r="B192" t="s">
        <v>1070</v>
      </c>
      <c r="C192" t="s">
        <v>1086</v>
      </c>
      <c r="D192" t="s">
        <v>1087</v>
      </c>
    </row>
    <row r="193" spans="1:4">
      <c r="A193" s="821">
        <v>192</v>
      </c>
      <c r="B193" t="s">
        <v>1070</v>
      </c>
      <c r="C193" t="s">
        <v>1088</v>
      </c>
      <c r="D193" t="s">
        <v>1089</v>
      </c>
    </row>
    <row r="194" spans="1:4">
      <c r="A194" s="821">
        <v>193</v>
      </c>
      <c r="B194" t="s">
        <v>1070</v>
      </c>
      <c r="C194" t="s">
        <v>1090</v>
      </c>
      <c r="D194" t="s">
        <v>1091</v>
      </c>
    </row>
    <row r="195" spans="1:4">
      <c r="A195" s="821">
        <v>194</v>
      </c>
      <c r="B195" t="s">
        <v>1070</v>
      </c>
      <c r="C195" t="s">
        <v>1092</v>
      </c>
      <c r="D195" t="s">
        <v>1093</v>
      </c>
    </row>
    <row r="196" spans="1:4">
      <c r="A196" s="821">
        <v>195</v>
      </c>
      <c r="B196" t="s">
        <v>1070</v>
      </c>
      <c r="C196" t="s">
        <v>1094</v>
      </c>
      <c r="D196" t="s">
        <v>1095</v>
      </c>
    </row>
    <row r="197" spans="1:4">
      <c r="A197" s="821">
        <v>196</v>
      </c>
      <c r="B197" t="s">
        <v>1070</v>
      </c>
      <c r="C197" t="s">
        <v>1096</v>
      </c>
      <c r="D197" t="s">
        <v>1097</v>
      </c>
    </row>
    <row r="198" spans="1:4">
      <c r="A198" s="821">
        <v>197</v>
      </c>
      <c r="B198" t="s">
        <v>1070</v>
      </c>
      <c r="C198" t="s">
        <v>1098</v>
      </c>
      <c r="D198" t="s">
        <v>1099</v>
      </c>
    </row>
    <row r="199" spans="1:4">
      <c r="A199" s="821">
        <v>198</v>
      </c>
      <c r="B199" t="s">
        <v>1070</v>
      </c>
      <c r="C199" t="s">
        <v>1100</v>
      </c>
      <c r="D199" t="s">
        <v>1101</v>
      </c>
    </row>
    <row r="200" spans="1:4">
      <c r="A200" s="821">
        <v>199</v>
      </c>
      <c r="B200" t="s">
        <v>1070</v>
      </c>
      <c r="C200" t="s">
        <v>1102</v>
      </c>
      <c r="D200" t="s">
        <v>1103</v>
      </c>
    </row>
    <row r="201" spans="1:4">
      <c r="A201" s="821">
        <v>200</v>
      </c>
      <c r="B201" t="s">
        <v>1070</v>
      </c>
      <c r="C201" t="s">
        <v>1104</v>
      </c>
      <c r="D201" t="s">
        <v>1105</v>
      </c>
    </row>
    <row r="202" spans="1:4">
      <c r="A202" s="821">
        <v>201</v>
      </c>
      <c r="B202" t="s">
        <v>1070</v>
      </c>
      <c r="C202" t="s">
        <v>1106</v>
      </c>
      <c r="D202" t="s">
        <v>1107</v>
      </c>
    </row>
    <row r="203" spans="1:4">
      <c r="A203" s="821">
        <v>202</v>
      </c>
      <c r="B203" t="s">
        <v>1070</v>
      </c>
      <c r="C203" t="s">
        <v>1108</v>
      </c>
      <c r="D203" t="s">
        <v>1109</v>
      </c>
    </row>
    <row r="204" spans="1:4">
      <c r="A204" s="821">
        <v>203</v>
      </c>
      <c r="B204" t="s">
        <v>1070</v>
      </c>
      <c r="C204" t="s">
        <v>1110</v>
      </c>
      <c r="D204" t="s">
        <v>1111</v>
      </c>
    </row>
    <row r="205" spans="1:4">
      <c r="A205" s="821">
        <v>204</v>
      </c>
      <c r="B205" t="s">
        <v>1070</v>
      </c>
      <c r="C205" t="s">
        <v>1112</v>
      </c>
      <c r="D205" t="s">
        <v>1113</v>
      </c>
    </row>
    <row r="206" spans="1:4">
      <c r="A206" s="821">
        <v>205</v>
      </c>
      <c r="B206" t="s">
        <v>1070</v>
      </c>
      <c r="C206" t="s">
        <v>1114</v>
      </c>
      <c r="D206" t="s">
        <v>1115</v>
      </c>
    </row>
    <row r="207" spans="1:4">
      <c r="A207" s="821">
        <v>206</v>
      </c>
      <c r="B207" t="s">
        <v>1116</v>
      </c>
      <c r="C207" t="s">
        <v>1118</v>
      </c>
      <c r="D207" t="s">
        <v>1119</v>
      </c>
    </row>
    <row r="208" spans="1:4">
      <c r="A208" s="821">
        <v>207</v>
      </c>
      <c r="B208" t="s">
        <v>1116</v>
      </c>
      <c r="C208" t="s">
        <v>1116</v>
      </c>
      <c r="D208" t="s">
        <v>1117</v>
      </c>
    </row>
    <row r="209" spans="1:4">
      <c r="A209" s="821">
        <v>208</v>
      </c>
      <c r="B209" t="s">
        <v>1116</v>
      </c>
      <c r="C209" t="s">
        <v>1120</v>
      </c>
      <c r="D209" t="s">
        <v>1121</v>
      </c>
    </row>
    <row r="210" spans="1:4">
      <c r="A210" s="821">
        <v>209</v>
      </c>
      <c r="B210" t="s">
        <v>1116</v>
      </c>
      <c r="C210" t="s">
        <v>1122</v>
      </c>
      <c r="D210" t="s">
        <v>1123</v>
      </c>
    </row>
    <row r="211" spans="1:4">
      <c r="A211" s="821">
        <v>210</v>
      </c>
      <c r="B211" t="s">
        <v>1116</v>
      </c>
      <c r="C211" t="s">
        <v>1124</v>
      </c>
      <c r="D211" t="s">
        <v>1125</v>
      </c>
    </row>
    <row r="212" spans="1:4">
      <c r="A212" s="821">
        <v>211</v>
      </c>
      <c r="B212" t="s">
        <v>1116</v>
      </c>
      <c r="C212" t="s">
        <v>1126</v>
      </c>
      <c r="D212" t="s">
        <v>1127</v>
      </c>
    </row>
    <row r="213" spans="1:4">
      <c r="A213" s="821">
        <v>212</v>
      </c>
      <c r="B213" t="s">
        <v>1116</v>
      </c>
      <c r="C213" t="s">
        <v>1128</v>
      </c>
      <c r="D213" t="s">
        <v>1129</v>
      </c>
    </row>
    <row r="214" spans="1:4">
      <c r="A214" s="821">
        <v>213</v>
      </c>
      <c r="B214" t="s">
        <v>1116</v>
      </c>
      <c r="C214" t="s">
        <v>1130</v>
      </c>
      <c r="D214" t="s">
        <v>1131</v>
      </c>
    </row>
    <row r="215" spans="1:4">
      <c r="A215" s="821">
        <v>214</v>
      </c>
      <c r="B215" t="s">
        <v>1116</v>
      </c>
      <c r="C215" t="s">
        <v>1132</v>
      </c>
      <c r="D215" t="s">
        <v>1133</v>
      </c>
    </row>
    <row r="216" spans="1:4">
      <c r="A216" s="821">
        <v>215</v>
      </c>
      <c r="B216" t="s">
        <v>1116</v>
      </c>
      <c r="C216" t="s">
        <v>1134</v>
      </c>
      <c r="D216" t="s">
        <v>1135</v>
      </c>
    </row>
    <row r="217" spans="1:4">
      <c r="A217" s="821">
        <v>216</v>
      </c>
      <c r="B217" t="s">
        <v>1116</v>
      </c>
      <c r="C217" t="s">
        <v>1136</v>
      </c>
      <c r="D217" t="s">
        <v>1137</v>
      </c>
    </row>
    <row r="218" spans="1:4">
      <c r="A218" s="821">
        <v>217</v>
      </c>
      <c r="B218" t="s">
        <v>1116</v>
      </c>
      <c r="C218" t="s">
        <v>1138</v>
      </c>
      <c r="D218" t="s">
        <v>1139</v>
      </c>
    </row>
    <row r="219" spans="1:4">
      <c r="A219" s="821">
        <v>218</v>
      </c>
      <c r="B219" t="s">
        <v>1116</v>
      </c>
      <c r="C219" t="s">
        <v>1140</v>
      </c>
      <c r="D219" t="s">
        <v>1141</v>
      </c>
    </row>
    <row r="220" spans="1:4">
      <c r="A220" s="821">
        <v>219</v>
      </c>
      <c r="B220" t="s">
        <v>1116</v>
      </c>
      <c r="C220" t="s">
        <v>1142</v>
      </c>
      <c r="D220" t="s">
        <v>1143</v>
      </c>
    </row>
    <row r="221" spans="1:4">
      <c r="A221" s="821">
        <v>220</v>
      </c>
      <c r="B221" t="s">
        <v>1116</v>
      </c>
      <c r="C221" t="s">
        <v>1144</v>
      </c>
      <c r="D221" t="s">
        <v>1145</v>
      </c>
    </row>
    <row r="222" spans="1:4">
      <c r="A222" s="821">
        <v>221</v>
      </c>
      <c r="B222" t="s">
        <v>1116</v>
      </c>
      <c r="C222" t="s">
        <v>1146</v>
      </c>
      <c r="D222" t="s">
        <v>1147</v>
      </c>
    </row>
    <row r="223" spans="1:4">
      <c r="A223" s="821">
        <v>222</v>
      </c>
      <c r="B223" t="s">
        <v>1116</v>
      </c>
      <c r="C223" t="s">
        <v>1148</v>
      </c>
      <c r="D223" t="s">
        <v>1149</v>
      </c>
    </row>
    <row r="224" spans="1:4">
      <c r="A224" s="821">
        <v>223</v>
      </c>
      <c r="B224" t="s">
        <v>1116</v>
      </c>
      <c r="C224" t="s">
        <v>1150</v>
      </c>
      <c r="D224" t="s">
        <v>1151</v>
      </c>
    </row>
    <row r="225" spans="1:4">
      <c r="A225" s="821">
        <v>224</v>
      </c>
      <c r="B225" t="s">
        <v>1152</v>
      </c>
      <c r="C225" t="s">
        <v>1152</v>
      </c>
      <c r="D225" t="s">
        <v>1153</v>
      </c>
    </row>
    <row r="226" spans="1:4">
      <c r="A226" s="821">
        <v>225</v>
      </c>
      <c r="B226" t="s">
        <v>1152</v>
      </c>
      <c r="C226" t="s">
        <v>1154</v>
      </c>
      <c r="D226" t="s">
        <v>1155</v>
      </c>
    </row>
    <row r="227" spans="1:4">
      <c r="A227" s="821">
        <v>226</v>
      </c>
      <c r="B227" t="s">
        <v>1152</v>
      </c>
      <c r="C227" t="s">
        <v>1156</v>
      </c>
      <c r="D227" t="s">
        <v>1157</v>
      </c>
    </row>
    <row r="228" spans="1:4">
      <c r="A228" s="821">
        <v>227</v>
      </c>
      <c r="B228" t="s">
        <v>1152</v>
      </c>
      <c r="C228" t="s">
        <v>1158</v>
      </c>
      <c r="D228" t="s">
        <v>1159</v>
      </c>
    </row>
    <row r="229" spans="1:4">
      <c r="A229" s="821">
        <v>228</v>
      </c>
      <c r="B229" t="s">
        <v>1152</v>
      </c>
      <c r="C229" t="s">
        <v>1160</v>
      </c>
      <c r="D229" t="s">
        <v>1161</v>
      </c>
    </row>
    <row r="230" spans="1:4">
      <c r="A230" s="821">
        <v>229</v>
      </c>
      <c r="B230" t="s">
        <v>1152</v>
      </c>
      <c r="C230" t="s">
        <v>1162</v>
      </c>
      <c r="D230" t="s">
        <v>1163</v>
      </c>
    </row>
    <row r="231" spans="1:4">
      <c r="A231" s="821">
        <v>230</v>
      </c>
      <c r="B231" t="s">
        <v>1152</v>
      </c>
      <c r="C231" t="s">
        <v>1164</v>
      </c>
      <c r="D231" t="s">
        <v>1165</v>
      </c>
    </row>
    <row r="232" spans="1:4">
      <c r="A232" s="821">
        <v>231</v>
      </c>
      <c r="B232" t="s">
        <v>1152</v>
      </c>
      <c r="C232" t="s">
        <v>1166</v>
      </c>
      <c r="D232" t="s">
        <v>1167</v>
      </c>
    </row>
    <row r="233" spans="1:4">
      <c r="A233" s="821">
        <v>232</v>
      </c>
      <c r="B233" t="s">
        <v>1152</v>
      </c>
      <c r="C233" t="s">
        <v>1168</v>
      </c>
      <c r="D233" t="s">
        <v>1169</v>
      </c>
    </row>
    <row r="234" spans="1:4">
      <c r="A234" s="821">
        <v>233</v>
      </c>
      <c r="B234" t="s">
        <v>1152</v>
      </c>
      <c r="C234" t="s">
        <v>1170</v>
      </c>
      <c r="D234" t="s">
        <v>1171</v>
      </c>
    </row>
    <row r="235" spans="1:4">
      <c r="A235" s="821">
        <v>234</v>
      </c>
      <c r="B235" t="s">
        <v>1152</v>
      </c>
      <c r="C235" t="s">
        <v>1172</v>
      </c>
      <c r="D235" t="s">
        <v>1173</v>
      </c>
    </row>
    <row r="236" spans="1:4">
      <c r="A236" s="821">
        <v>235</v>
      </c>
      <c r="B236" t="s">
        <v>1152</v>
      </c>
      <c r="C236" t="s">
        <v>1174</v>
      </c>
      <c r="D236" t="s">
        <v>1175</v>
      </c>
    </row>
    <row r="237" spans="1:4">
      <c r="A237" s="821">
        <v>236</v>
      </c>
      <c r="B237" t="s">
        <v>1152</v>
      </c>
      <c r="C237" t="s">
        <v>1176</v>
      </c>
      <c r="D237" t="s">
        <v>1177</v>
      </c>
    </row>
    <row r="238" spans="1:4">
      <c r="A238" s="821">
        <v>237</v>
      </c>
      <c r="B238" t="s">
        <v>1178</v>
      </c>
      <c r="C238" t="s">
        <v>1180</v>
      </c>
      <c r="D238" t="s">
        <v>1181</v>
      </c>
    </row>
    <row r="239" spans="1:4">
      <c r="A239" s="821">
        <v>238</v>
      </c>
      <c r="B239" t="s">
        <v>1178</v>
      </c>
      <c r="C239" t="s">
        <v>1178</v>
      </c>
      <c r="D239" t="s">
        <v>1179</v>
      </c>
    </row>
    <row r="240" spans="1:4">
      <c r="A240" s="821">
        <v>239</v>
      </c>
      <c r="B240" t="s">
        <v>1178</v>
      </c>
      <c r="C240" t="s">
        <v>1182</v>
      </c>
      <c r="D240" t="s">
        <v>1183</v>
      </c>
    </row>
    <row r="241" spans="1:4">
      <c r="A241" s="821">
        <v>240</v>
      </c>
      <c r="B241" t="s">
        <v>1178</v>
      </c>
      <c r="C241" t="s">
        <v>1184</v>
      </c>
      <c r="D241" t="s">
        <v>1185</v>
      </c>
    </row>
    <row r="242" spans="1:4">
      <c r="A242" s="821">
        <v>241</v>
      </c>
      <c r="B242" t="s">
        <v>1178</v>
      </c>
      <c r="C242" t="s">
        <v>1186</v>
      </c>
      <c r="D242" t="s">
        <v>1187</v>
      </c>
    </row>
    <row r="243" spans="1:4">
      <c r="A243" s="821">
        <v>242</v>
      </c>
      <c r="B243" t="s">
        <v>1178</v>
      </c>
      <c r="C243" t="s">
        <v>1188</v>
      </c>
      <c r="D243" t="s">
        <v>1189</v>
      </c>
    </row>
    <row r="244" spans="1:4">
      <c r="A244" s="821">
        <v>243</v>
      </c>
      <c r="B244" t="s">
        <v>1178</v>
      </c>
      <c r="C244" t="s">
        <v>1190</v>
      </c>
      <c r="D244" t="s">
        <v>1191</v>
      </c>
    </row>
    <row r="245" spans="1:4">
      <c r="A245" s="821">
        <v>244</v>
      </c>
      <c r="B245" t="s">
        <v>1178</v>
      </c>
      <c r="C245" t="s">
        <v>1192</v>
      </c>
      <c r="D245" t="s">
        <v>1193</v>
      </c>
    </row>
    <row r="246" spans="1:4">
      <c r="A246" s="821">
        <v>245</v>
      </c>
      <c r="B246" t="s">
        <v>1178</v>
      </c>
      <c r="C246" t="s">
        <v>1194</v>
      </c>
      <c r="D246" t="s">
        <v>1195</v>
      </c>
    </row>
    <row r="247" spans="1:4">
      <c r="A247" s="821">
        <v>246</v>
      </c>
      <c r="B247" t="s">
        <v>1178</v>
      </c>
      <c r="C247" t="s">
        <v>1196</v>
      </c>
      <c r="D247" t="s">
        <v>1197</v>
      </c>
    </row>
    <row r="248" spans="1:4">
      <c r="A248" s="821">
        <v>247</v>
      </c>
      <c r="B248" t="s">
        <v>1178</v>
      </c>
      <c r="C248" t="s">
        <v>1198</v>
      </c>
      <c r="D248" t="s">
        <v>1199</v>
      </c>
    </row>
    <row r="249" spans="1:4">
      <c r="A249" s="821">
        <v>248</v>
      </c>
      <c r="B249" t="s">
        <v>1178</v>
      </c>
      <c r="C249" t="s">
        <v>1200</v>
      </c>
      <c r="D249" t="s">
        <v>1201</v>
      </c>
    </row>
    <row r="250" spans="1:4">
      <c r="A250" s="821">
        <v>249</v>
      </c>
      <c r="B250" t="s">
        <v>1178</v>
      </c>
      <c r="C250" t="s">
        <v>1202</v>
      </c>
      <c r="D250" t="s">
        <v>1203</v>
      </c>
    </row>
    <row r="251" spans="1:4">
      <c r="A251" s="821">
        <v>250</v>
      </c>
      <c r="B251" t="s">
        <v>1178</v>
      </c>
      <c r="C251" t="s">
        <v>1204</v>
      </c>
      <c r="D251" t="s">
        <v>1205</v>
      </c>
    </row>
    <row r="252" spans="1:4">
      <c r="A252" s="821">
        <v>251</v>
      </c>
      <c r="B252" t="s">
        <v>1178</v>
      </c>
      <c r="C252" t="s">
        <v>1206</v>
      </c>
      <c r="D252" t="s">
        <v>1207</v>
      </c>
    </row>
    <row r="253" spans="1:4">
      <c r="A253" s="821">
        <v>252</v>
      </c>
      <c r="B253" t="s">
        <v>1208</v>
      </c>
      <c r="C253" t="s">
        <v>1208</v>
      </c>
      <c r="D253" t="s">
        <v>1209</v>
      </c>
    </row>
    <row r="254" spans="1:4">
      <c r="A254" s="821">
        <v>253</v>
      </c>
      <c r="B254" t="s">
        <v>1208</v>
      </c>
      <c r="C254" t="s">
        <v>1210</v>
      </c>
      <c r="D254" t="s">
        <v>1211</v>
      </c>
    </row>
    <row r="255" spans="1:4">
      <c r="A255" s="821">
        <v>254</v>
      </c>
      <c r="B255" t="s">
        <v>1208</v>
      </c>
      <c r="C255" t="s">
        <v>1212</v>
      </c>
      <c r="D255" t="s">
        <v>1213</v>
      </c>
    </row>
    <row r="256" spans="1:4">
      <c r="A256" s="821">
        <v>255</v>
      </c>
      <c r="B256" t="s">
        <v>1208</v>
      </c>
      <c r="C256" t="s">
        <v>1214</v>
      </c>
      <c r="D256" t="s">
        <v>1215</v>
      </c>
    </row>
    <row r="257" spans="1:4">
      <c r="A257" s="821">
        <v>256</v>
      </c>
      <c r="B257" t="s">
        <v>1208</v>
      </c>
      <c r="C257" t="s">
        <v>1216</v>
      </c>
      <c r="D257" t="s">
        <v>1217</v>
      </c>
    </row>
    <row r="258" spans="1:4">
      <c r="A258" s="821">
        <v>257</v>
      </c>
      <c r="B258" t="s">
        <v>1208</v>
      </c>
      <c r="C258" t="s">
        <v>1218</v>
      </c>
      <c r="D258" t="s">
        <v>1219</v>
      </c>
    </row>
    <row r="259" spans="1:4">
      <c r="A259" s="821">
        <v>258</v>
      </c>
      <c r="B259" t="s">
        <v>1208</v>
      </c>
      <c r="C259" t="s">
        <v>1220</v>
      </c>
      <c r="D259" t="s">
        <v>1221</v>
      </c>
    </row>
    <row r="260" spans="1:4">
      <c r="A260" s="821">
        <v>259</v>
      </c>
      <c r="B260" t="s">
        <v>1208</v>
      </c>
      <c r="C260" t="s">
        <v>1222</v>
      </c>
      <c r="D260" t="s">
        <v>1223</v>
      </c>
    </row>
    <row r="261" spans="1:4">
      <c r="A261" s="821">
        <v>260</v>
      </c>
      <c r="B261" t="s">
        <v>1208</v>
      </c>
      <c r="C261" t="s">
        <v>1224</v>
      </c>
      <c r="D261" t="s">
        <v>1225</v>
      </c>
    </row>
    <row r="262" spans="1:4">
      <c r="A262" s="821">
        <v>261</v>
      </c>
      <c r="B262" t="s">
        <v>1208</v>
      </c>
      <c r="C262" t="s">
        <v>1226</v>
      </c>
      <c r="D262" t="s">
        <v>1227</v>
      </c>
    </row>
    <row r="263" spans="1:4">
      <c r="A263" s="821">
        <v>262</v>
      </c>
      <c r="B263" t="s">
        <v>1208</v>
      </c>
      <c r="C263" t="s">
        <v>1228</v>
      </c>
      <c r="D263" t="s">
        <v>1229</v>
      </c>
    </row>
    <row r="264" spans="1:4">
      <c r="A264" s="821">
        <v>263</v>
      </c>
      <c r="B264" t="s">
        <v>1208</v>
      </c>
      <c r="C264" t="s">
        <v>1230</v>
      </c>
      <c r="D264" t="s">
        <v>1231</v>
      </c>
    </row>
    <row r="265" spans="1:4">
      <c r="A265" s="821">
        <v>264</v>
      </c>
      <c r="B265" t="s">
        <v>1208</v>
      </c>
      <c r="C265" t="s">
        <v>1232</v>
      </c>
      <c r="D265" t="s">
        <v>1233</v>
      </c>
    </row>
    <row r="266" spans="1:4">
      <c r="A266" s="821">
        <v>265</v>
      </c>
      <c r="B266" t="s">
        <v>1208</v>
      </c>
      <c r="C266" t="s">
        <v>1234</v>
      </c>
      <c r="D266" t="s">
        <v>1235</v>
      </c>
    </row>
    <row r="267" spans="1:4">
      <c r="A267" s="821">
        <v>266</v>
      </c>
      <c r="B267" t="s">
        <v>1208</v>
      </c>
      <c r="C267" t="s">
        <v>1236</v>
      </c>
      <c r="D267" t="s">
        <v>1237</v>
      </c>
    </row>
    <row r="268" spans="1:4">
      <c r="A268" s="821">
        <v>267</v>
      </c>
      <c r="B268" t="s">
        <v>1208</v>
      </c>
      <c r="C268" t="s">
        <v>1238</v>
      </c>
      <c r="D268" t="s">
        <v>1239</v>
      </c>
    </row>
    <row r="269" spans="1:4">
      <c r="A269" s="821">
        <v>268</v>
      </c>
      <c r="B269" t="s">
        <v>1208</v>
      </c>
      <c r="C269" t="s">
        <v>1240</v>
      </c>
      <c r="D269" t="s">
        <v>1241</v>
      </c>
    </row>
    <row r="270" spans="1:4">
      <c r="A270" s="821">
        <v>269</v>
      </c>
      <c r="B270" t="s">
        <v>1208</v>
      </c>
      <c r="C270" t="s">
        <v>1242</v>
      </c>
      <c r="D270" t="s">
        <v>1243</v>
      </c>
    </row>
    <row r="271" spans="1:4">
      <c r="A271" s="821">
        <v>270</v>
      </c>
      <c r="B271" t="s">
        <v>1208</v>
      </c>
      <c r="C271" t="s">
        <v>1244</v>
      </c>
      <c r="D271" t="s">
        <v>1245</v>
      </c>
    </row>
    <row r="272" spans="1:4">
      <c r="A272" s="821">
        <v>271</v>
      </c>
      <c r="B272" t="s">
        <v>1246</v>
      </c>
      <c r="C272" t="s">
        <v>1248</v>
      </c>
      <c r="D272" t="s">
        <v>1249</v>
      </c>
    </row>
    <row r="273" spans="1:4">
      <c r="A273" s="821">
        <v>272</v>
      </c>
      <c r="B273" t="s">
        <v>1246</v>
      </c>
      <c r="C273" t="s">
        <v>1250</v>
      </c>
      <c r="D273" t="s">
        <v>1251</v>
      </c>
    </row>
    <row r="274" spans="1:4">
      <c r="A274" s="821">
        <v>273</v>
      </c>
      <c r="B274" t="s">
        <v>1246</v>
      </c>
      <c r="C274" t="s">
        <v>1252</v>
      </c>
      <c r="D274" t="s">
        <v>1253</v>
      </c>
    </row>
    <row r="275" spans="1:4">
      <c r="A275" s="821">
        <v>274</v>
      </c>
      <c r="B275" t="s">
        <v>1246</v>
      </c>
      <c r="C275" t="s">
        <v>1246</v>
      </c>
      <c r="D275" t="s">
        <v>1247</v>
      </c>
    </row>
    <row r="276" spans="1:4">
      <c r="A276" s="821">
        <v>275</v>
      </c>
      <c r="B276" t="s">
        <v>1246</v>
      </c>
      <c r="C276" t="s">
        <v>1254</v>
      </c>
      <c r="D276" t="s">
        <v>1255</v>
      </c>
    </row>
    <row r="277" spans="1:4">
      <c r="A277" s="821">
        <v>276</v>
      </c>
      <c r="B277" t="s">
        <v>1246</v>
      </c>
      <c r="C277" t="s">
        <v>1256</v>
      </c>
      <c r="D277" t="s">
        <v>1257</v>
      </c>
    </row>
    <row r="278" spans="1:4">
      <c r="A278" s="821">
        <v>277</v>
      </c>
      <c r="B278" t="s">
        <v>1246</v>
      </c>
      <c r="C278" t="s">
        <v>1258</v>
      </c>
      <c r="D278" t="s">
        <v>1259</v>
      </c>
    </row>
    <row r="279" spans="1:4">
      <c r="A279" s="821">
        <v>278</v>
      </c>
      <c r="B279" t="s">
        <v>1246</v>
      </c>
      <c r="C279" t="s">
        <v>1260</v>
      </c>
      <c r="D279" t="s">
        <v>1261</v>
      </c>
    </row>
    <row r="280" spans="1:4">
      <c r="A280" s="821">
        <v>279</v>
      </c>
      <c r="B280" t="s">
        <v>1246</v>
      </c>
      <c r="C280" t="s">
        <v>1262</v>
      </c>
      <c r="D280" t="s">
        <v>1263</v>
      </c>
    </row>
    <row r="281" spans="1:4">
      <c r="A281" s="821">
        <v>280</v>
      </c>
      <c r="B281" t="s">
        <v>1246</v>
      </c>
      <c r="C281" t="s">
        <v>733</v>
      </c>
      <c r="D281" t="s">
        <v>1264</v>
      </c>
    </row>
    <row r="282" spans="1:4">
      <c r="A282" s="821">
        <v>281</v>
      </c>
      <c r="B282" t="s">
        <v>1246</v>
      </c>
      <c r="C282" t="s">
        <v>1265</v>
      </c>
      <c r="D282" t="s">
        <v>1266</v>
      </c>
    </row>
    <row r="283" spans="1:4">
      <c r="A283" s="821">
        <v>282</v>
      </c>
      <c r="B283" t="s">
        <v>1246</v>
      </c>
      <c r="C283" t="s">
        <v>1267</v>
      </c>
      <c r="D283" t="s">
        <v>1268</v>
      </c>
    </row>
    <row r="284" spans="1:4">
      <c r="A284" s="821">
        <v>283</v>
      </c>
      <c r="B284" t="s">
        <v>1246</v>
      </c>
      <c r="C284" t="s">
        <v>1269</v>
      </c>
      <c r="D284" t="s">
        <v>1270</v>
      </c>
    </row>
    <row r="285" spans="1:4">
      <c r="A285" s="821">
        <v>284</v>
      </c>
      <c r="B285" t="s">
        <v>1246</v>
      </c>
      <c r="C285" t="s">
        <v>1271</v>
      </c>
      <c r="D285" t="s">
        <v>1272</v>
      </c>
    </row>
    <row r="286" spans="1:4">
      <c r="A286" s="821">
        <v>285</v>
      </c>
      <c r="B286" t="s">
        <v>1246</v>
      </c>
      <c r="C286" t="s">
        <v>1273</v>
      </c>
      <c r="D286" t="s">
        <v>1274</v>
      </c>
    </row>
    <row r="287" spans="1:4">
      <c r="A287" s="821">
        <v>286</v>
      </c>
      <c r="B287" t="s">
        <v>1246</v>
      </c>
      <c r="C287" t="s">
        <v>1275</v>
      </c>
      <c r="D287" t="s">
        <v>1276</v>
      </c>
    </row>
    <row r="288" spans="1:4">
      <c r="A288" s="821">
        <v>287</v>
      </c>
      <c r="B288" t="s">
        <v>1246</v>
      </c>
      <c r="C288" t="s">
        <v>1277</v>
      </c>
      <c r="D288" t="s">
        <v>1278</v>
      </c>
    </row>
    <row r="289" spans="1:4">
      <c r="A289" s="821">
        <v>288</v>
      </c>
      <c r="B289" t="s">
        <v>1246</v>
      </c>
      <c r="C289" t="s">
        <v>1279</v>
      </c>
      <c r="D289" t="s">
        <v>1280</v>
      </c>
    </row>
    <row r="290" spans="1:4">
      <c r="A290" s="821">
        <v>289</v>
      </c>
      <c r="B290" t="s">
        <v>1246</v>
      </c>
      <c r="C290" t="s">
        <v>1281</v>
      </c>
      <c r="D290" t="s">
        <v>1282</v>
      </c>
    </row>
    <row r="291" spans="1:4">
      <c r="A291" s="821">
        <v>290</v>
      </c>
      <c r="B291" t="s">
        <v>1246</v>
      </c>
      <c r="C291" t="s">
        <v>1283</v>
      </c>
      <c r="D291" t="s">
        <v>1284</v>
      </c>
    </row>
    <row r="292" spans="1:4">
      <c r="A292" s="821">
        <v>291</v>
      </c>
      <c r="B292" t="s">
        <v>1285</v>
      </c>
      <c r="C292" t="s">
        <v>1287</v>
      </c>
      <c r="D292" t="s">
        <v>1288</v>
      </c>
    </row>
    <row r="293" spans="1:4">
      <c r="A293" s="821">
        <v>292</v>
      </c>
      <c r="B293" t="s">
        <v>1285</v>
      </c>
      <c r="C293" t="s">
        <v>1289</v>
      </c>
      <c r="D293" t="s">
        <v>1290</v>
      </c>
    </row>
    <row r="294" spans="1:4">
      <c r="A294" s="821">
        <v>293</v>
      </c>
      <c r="B294" t="s">
        <v>1285</v>
      </c>
      <c r="C294" t="s">
        <v>1291</v>
      </c>
      <c r="D294" t="s">
        <v>1292</v>
      </c>
    </row>
    <row r="295" spans="1:4">
      <c r="A295" s="821">
        <v>294</v>
      </c>
      <c r="B295" t="s">
        <v>1285</v>
      </c>
      <c r="C295" t="s">
        <v>1293</v>
      </c>
      <c r="D295" t="s">
        <v>1294</v>
      </c>
    </row>
    <row r="296" spans="1:4">
      <c r="A296" s="821">
        <v>295</v>
      </c>
      <c r="B296" t="s">
        <v>1285</v>
      </c>
      <c r="C296" t="s">
        <v>1295</v>
      </c>
      <c r="D296" t="s">
        <v>1296</v>
      </c>
    </row>
    <row r="297" spans="1:4">
      <c r="A297" s="821">
        <v>296</v>
      </c>
      <c r="B297" t="s">
        <v>1285</v>
      </c>
      <c r="C297" t="s">
        <v>1297</v>
      </c>
      <c r="D297" t="s">
        <v>1298</v>
      </c>
    </row>
    <row r="298" spans="1:4">
      <c r="A298" s="821">
        <v>297</v>
      </c>
      <c r="B298" t="s">
        <v>1285</v>
      </c>
      <c r="C298" t="s">
        <v>1285</v>
      </c>
      <c r="D298" t="s">
        <v>1286</v>
      </c>
    </row>
    <row r="299" spans="1:4">
      <c r="A299" s="821">
        <v>298</v>
      </c>
      <c r="B299" t="s">
        <v>1285</v>
      </c>
      <c r="C299" t="s">
        <v>1299</v>
      </c>
      <c r="D299" t="s">
        <v>1300</v>
      </c>
    </row>
    <row r="300" spans="1:4">
      <c r="A300" s="821">
        <v>299</v>
      </c>
      <c r="B300" t="s">
        <v>1285</v>
      </c>
      <c r="C300" t="s">
        <v>1301</v>
      </c>
      <c r="D300" t="s">
        <v>1302</v>
      </c>
    </row>
    <row r="301" spans="1:4">
      <c r="A301" s="821">
        <v>300</v>
      </c>
      <c r="B301" t="s">
        <v>1285</v>
      </c>
      <c r="C301" t="s">
        <v>1303</v>
      </c>
      <c r="D301" t="s">
        <v>1304</v>
      </c>
    </row>
    <row r="302" spans="1:4">
      <c r="A302" s="821">
        <v>301</v>
      </c>
      <c r="B302" t="s">
        <v>1285</v>
      </c>
      <c r="C302" t="s">
        <v>1305</v>
      </c>
      <c r="D302" t="s">
        <v>1306</v>
      </c>
    </row>
    <row r="303" spans="1:4">
      <c r="A303" s="821">
        <v>302</v>
      </c>
      <c r="B303" t="s">
        <v>1285</v>
      </c>
      <c r="C303" t="s">
        <v>1307</v>
      </c>
      <c r="D303" t="s">
        <v>1308</v>
      </c>
    </row>
    <row r="304" spans="1:4">
      <c r="A304" s="821">
        <v>303</v>
      </c>
      <c r="B304" t="s">
        <v>1285</v>
      </c>
      <c r="C304" t="s">
        <v>1309</v>
      </c>
      <c r="D304" t="s">
        <v>1310</v>
      </c>
    </row>
    <row r="305" spans="1:4">
      <c r="A305" s="821">
        <v>304</v>
      </c>
      <c r="B305" t="s">
        <v>1285</v>
      </c>
      <c r="C305" t="s">
        <v>1311</v>
      </c>
      <c r="D305" t="s">
        <v>1312</v>
      </c>
    </row>
    <row r="306" spans="1:4">
      <c r="A306" s="821">
        <v>305</v>
      </c>
      <c r="B306" t="s">
        <v>1285</v>
      </c>
      <c r="C306" t="s">
        <v>1313</v>
      </c>
      <c r="D306" t="s">
        <v>1314</v>
      </c>
    </row>
    <row r="307" spans="1:4">
      <c r="A307" s="821">
        <v>306</v>
      </c>
      <c r="B307" t="s">
        <v>1285</v>
      </c>
      <c r="C307" t="s">
        <v>1315</v>
      </c>
      <c r="D307" t="s">
        <v>1316</v>
      </c>
    </row>
    <row r="308" spans="1:4">
      <c r="A308" s="821">
        <v>307</v>
      </c>
      <c r="B308" t="s">
        <v>1285</v>
      </c>
      <c r="C308" t="s">
        <v>1317</v>
      </c>
      <c r="D308" t="s">
        <v>1318</v>
      </c>
    </row>
    <row r="309" spans="1:4">
      <c r="A309" s="821">
        <v>308</v>
      </c>
      <c r="B309" t="s">
        <v>1285</v>
      </c>
      <c r="C309" t="s">
        <v>1319</v>
      </c>
      <c r="D309" t="s">
        <v>1320</v>
      </c>
    </row>
    <row r="310" spans="1:4">
      <c r="A310" s="821">
        <v>309</v>
      </c>
      <c r="B310" t="s">
        <v>1285</v>
      </c>
      <c r="C310" t="s">
        <v>1321</v>
      </c>
      <c r="D310" t="s">
        <v>1322</v>
      </c>
    </row>
    <row r="311" spans="1:4">
      <c r="A311" s="821">
        <v>310</v>
      </c>
      <c r="B311" t="s">
        <v>1285</v>
      </c>
      <c r="C311" t="s">
        <v>1323</v>
      </c>
      <c r="D311" t="s">
        <v>1324</v>
      </c>
    </row>
    <row r="312" spans="1:4">
      <c r="A312" s="821">
        <v>311</v>
      </c>
      <c r="B312" t="s">
        <v>1285</v>
      </c>
      <c r="C312" t="s">
        <v>1325</v>
      </c>
      <c r="D312" t="s">
        <v>1326</v>
      </c>
    </row>
    <row r="313" spans="1:4">
      <c r="A313" s="821">
        <v>312</v>
      </c>
      <c r="B313" t="s">
        <v>1285</v>
      </c>
      <c r="C313" t="s">
        <v>1327</v>
      </c>
      <c r="D313" t="s">
        <v>1328</v>
      </c>
    </row>
    <row r="314" spans="1:4">
      <c r="A314" s="821">
        <v>313</v>
      </c>
      <c r="B314" t="s">
        <v>1285</v>
      </c>
      <c r="C314" t="s">
        <v>1329</v>
      </c>
      <c r="D314" t="s">
        <v>1330</v>
      </c>
    </row>
    <row r="315" spans="1:4">
      <c r="A315" s="821">
        <v>314</v>
      </c>
      <c r="B315" t="s">
        <v>1285</v>
      </c>
      <c r="C315" t="s">
        <v>1331</v>
      </c>
      <c r="D315" t="s">
        <v>1332</v>
      </c>
    </row>
    <row r="316" spans="1:4">
      <c r="A316" s="821">
        <v>315</v>
      </c>
      <c r="B316" t="s">
        <v>1285</v>
      </c>
      <c r="C316" t="s">
        <v>1333</v>
      </c>
      <c r="D316" t="s">
        <v>1334</v>
      </c>
    </row>
    <row r="317" spans="1:4">
      <c r="A317" s="821">
        <v>316</v>
      </c>
      <c r="B317" t="s">
        <v>1285</v>
      </c>
      <c r="C317" t="s">
        <v>1335</v>
      </c>
      <c r="D317" t="s">
        <v>1336</v>
      </c>
    </row>
    <row r="318" spans="1:4">
      <c r="A318" s="821">
        <v>317</v>
      </c>
      <c r="B318" t="s">
        <v>1285</v>
      </c>
      <c r="C318" t="s">
        <v>1337</v>
      </c>
      <c r="D318" t="s">
        <v>1338</v>
      </c>
    </row>
    <row r="319" spans="1:4">
      <c r="A319" s="821">
        <v>318</v>
      </c>
      <c r="B319" t="s">
        <v>1285</v>
      </c>
      <c r="C319" t="s">
        <v>1339</v>
      </c>
      <c r="D319" t="s">
        <v>1340</v>
      </c>
    </row>
    <row r="320" spans="1:4">
      <c r="A320" s="821">
        <v>319</v>
      </c>
      <c r="B320" t="s">
        <v>1285</v>
      </c>
      <c r="C320" t="s">
        <v>1341</v>
      </c>
      <c r="D320" t="s">
        <v>1342</v>
      </c>
    </row>
    <row r="321" spans="1:4">
      <c r="A321" s="821">
        <v>320</v>
      </c>
      <c r="B321" t="s">
        <v>1285</v>
      </c>
      <c r="C321" t="s">
        <v>1343</v>
      </c>
      <c r="D321" t="s">
        <v>1344</v>
      </c>
    </row>
    <row r="322" spans="1:4">
      <c r="A322" s="821">
        <v>321</v>
      </c>
      <c r="B322" t="s">
        <v>1285</v>
      </c>
      <c r="C322" t="s">
        <v>1345</v>
      </c>
      <c r="D322" t="s">
        <v>1346</v>
      </c>
    </row>
    <row r="323" spans="1:4">
      <c r="A323" s="821">
        <v>322</v>
      </c>
      <c r="B323" t="s">
        <v>1285</v>
      </c>
      <c r="C323" t="s">
        <v>1347</v>
      </c>
      <c r="D323" t="s">
        <v>1348</v>
      </c>
    </row>
    <row r="324" spans="1:4">
      <c r="A324" s="821">
        <v>323</v>
      </c>
      <c r="B324" t="s">
        <v>1349</v>
      </c>
      <c r="C324" t="s">
        <v>1351</v>
      </c>
      <c r="D324" t="s">
        <v>1352</v>
      </c>
    </row>
    <row r="325" spans="1:4">
      <c r="A325" s="821">
        <v>324</v>
      </c>
      <c r="B325" t="s">
        <v>1349</v>
      </c>
      <c r="C325" t="s">
        <v>1353</v>
      </c>
      <c r="D325" t="s">
        <v>1354</v>
      </c>
    </row>
    <row r="326" spans="1:4">
      <c r="A326" s="821">
        <v>325</v>
      </c>
      <c r="B326" t="s">
        <v>1349</v>
      </c>
      <c r="C326" t="s">
        <v>767</v>
      </c>
      <c r="D326" t="s">
        <v>1355</v>
      </c>
    </row>
    <row r="327" spans="1:4">
      <c r="A327" s="821">
        <v>326</v>
      </c>
      <c r="B327" t="s">
        <v>1349</v>
      </c>
      <c r="C327" t="s">
        <v>1356</v>
      </c>
      <c r="D327" t="s">
        <v>1357</v>
      </c>
    </row>
    <row r="328" spans="1:4">
      <c r="A328" s="821">
        <v>327</v>
      </c>
      <c r="B328" t="s">
        <v>1349</v>
      </c>
      <c r="C328" t="s">
        <v>1349</v>
      </c>
      <c r="D328" t="s">
        <v>1350</v>
      </c>
    </row>
    <row r="329" spans="1:4">
      <c r="A329" s="821">
        <v>328</v>
      </c>
      <c r="B329" t="s">
        <v>1349</v>
      </c>
      <c r="C329" t="s">
        <v>1358</v>
      </c>
      <c r="D329" t="s">
        <v>1359</v>
      </c>
    </row>
    <row r="330" spans="1:4">
      <c r="A330" s="821">
        <v>329</v>
      </c>
      <c r="B330" t="s">
        <v>1349</v>
      </c>
      <c r="C330" t="s">
        <v>1360</v>
      </c>
      <c r="D330" t="s">
        <v>1361</v>
      </c>
    </row>
    <row r="331" spans="1:4">
      <c r="A331" s="821">
        <v>330</v>
      </c>
      <c r="B331" t="s">
        <v>1349</v>
      </c>
      <c r="C331" t="s">
        <v>1362</v>
      </c>
      <c r="D331" t="s">
        <v>1363</v>
      </c>
    </row>
    <row r="332" spans="1:4">
      <c r="A332" s="821">
        <v>331</v>
      </c>
      <c r="B332" t="s">
        <v>1349</v>
      </c>
      <c r="C332" t="s">
        <v>1364</v>
      </c>
      <c r="D332" t="s">
        <v>1365</v>
      </c>
    </row>
    <row r="333" spans="1:4">
      <c r="A333" s="821">
        <v>332</v>
      </c>
      <c r="B333" t="s">
        <v>1349</v>
      </c>
      <c r="C333" t="s">
        <v>1366</v>
      </c>
      <c r="D333" t="s">
        <v>1367</v>
      </c>
    </row>
    <row r="334" spans="1:4">
      <c r="A334" s="821">
        <v>333</v>
      </c>
      <c r="B334" t="s">
        <v>1349</v>
      </c>
      <c r="C334" t="s">
        <v>1368</v>
      </c>
      <c r="D334" t="s">
        <v>1369</v>
      </c>
    </row>
    <row r="335" spans="1:4">
      <c r="A335" s="821">
        <v>334</v>
      </c>
      <c r="B335" t="s">
        <v>1349</v>
      </c>
      <c r="C335" t="s">
        <v>1370</v>
      </c>
      <c r="D335" t="s">
        <v>1371</v>
      </c>
    </row>
    <row r="336" spans="1:4">
      <c r="A336" s="821">
        <v>335</v>
      </c>
      <c r="B336" t="s">
        <v>1349</v>
      </c>
      <c r="C336" t="s">
        <v>1372</v>
      </c>
      <c r="D336" t="s">
        <v>1373</v>
      </c>
    </row>
    <row r="337" spans="1:4">
      <c r="A337" s="821">
        <v>336</v>
      </c>
      <c r="B337" t="s">
        <v>1349</v>
      </c>
      <c r="C337" t="s">
        <v>1374</v>
      </c>
      <c r="D337" t="s">
        <v>1375</v>
      </c>
    </row>
    <row r="338" spans="1:4">
      <c r="A338" s="821">
        <v>337</v>
      </c>
      <c r="B338" t="s">
        <v>1349</v>
      </c>
      <c r="C338" t="s">
        <v>1376</v>
      </c>
      <c r="D338" t="s">
        <v>1377</v>
      </c>
    </row>
    <row r="339" spans="1:4">
      <c r="A339" s="821">
        <v>338</v>
      </c>
      <c r="B339" t="s">
        <v>1349</v>
      </c>
      <c r="C339" t="s">
        <v>1378</v>
      </c>
      <c r="D339" t="s">
        <v>1379</v>
      </c>
    </row>
    <row r="340" spans="1:4">
      <c r="A340" s="821">
        <v>339</v>
      </c>
      <c r="B340" t="s">
        <v>1349</v>
      </c>
      <c r="C340" t="s">
        <v>1380</v>
      </c>
      <c r="D340" t="s">
        <v>1381</v>
      </c>
    </row>
    <row r="341" spans="1:4">
      <c r="A341" s="821">
        <v>340</v>
      </c>
      <c r="B341" t="s">
        <v>1349</v>
      </c>
      <c r="C341" t="s">
        <v>1382</v>
      </c>
      <c r="D341" t="s">
        <v>1383</v>
      </c>
    </row>
    <row r="342" spans="1:4">
      <c r="A342" s="821">
        <v>341</v>
      </c>
      <c r="B342" t="s">
        <v>1349</v>
      </c>
      <c r="C342" t="s">
        <v>1384</v>
      </c>
      <c r="D342" t="s">
        <v>1385</v>
      </c>
    </row>
    <row r="343" spans="1:4">
      <c r="A343" s="821">
        <v>342</v>
      </c>
      <c r="B343" t="s">
        <v>1349</v>
      </c>
      <c r="C343" t="s">
        <v>1386</v>
      </c>
      <c r="D343" t="s">
        <v>1387</v>
      </c>
    </row>
    <row r="344" spans="1:4">
      <c r="A344" s="821">
        <v>343</v>
      </c>
      <c r="B344" t="s">
        <v>1349</v>
      </c>
      <c r="C344" t="s">
        <v>1388</v>
      </c>
      <c r="D344" t="s">
        <v>1389</v>
      </c>
    </row>
    <row r="345" spans="1:4">
      <c r="A345" s="821">
        <v>344</v>
      </c>
      <c r="B345" t="s">
        <v>1390</v>
      </c>
      <c r="C345" t="s">
        <v>1392</v>
      </c>
      <c r="D345" t="s">
        <v>1393</v>
      </c>
    </row>
    <row r="346" spans="1:4">
      <c r="A346" s="821">
        <v>345</v>
      </c>
      <c r="B346" t="s">
        <v>1390</v>
      </c>
      <c r="C346" t="s">
        <v>1394</v>
      </c>
      <c r="D346" t="s">
        <v>1395</v>
      </c>
    </row>
    <row r="347" spans="1:4">
      <c r="A347" s="821">
        <v>346</v>
      </c>
      <c r="B347" t="s">
        <v>1390</v>
      </c>
      <c r="C347" t="s">
        <v>1396</v>
      </c>
      <c r="D347" t="s">
        <v>1397</v>
      </c>
    </row>
    <row r="348" spans="1:4">
      <c r="A348" s="821">
        <v>347</v>
      </c>
      <c r="B348" t="s">
        <v>1390</v>
      </c>
      <c r="C348" t="s">
        <v>1398</v>
      </c>
      <c r="D348" t="s">
        <v>1399</v>
      </c>
    </row>
    <row r="349" spans="1:4">
      <c r="A349" s="821">
        <v>348</v>
      </c>
      <c r="B349" t="s">
        <v>1390</v>
      </c>
      <c r="C349" t="s">
        <v>1400</v>
      </c>
      <c r="D349" t="s">
        <v>1401</v>
      </c>
    </row>
    <row r="350" spans="1:4">
      <c r="A350" s="821">
        <v>349</v>
      </c>
      <c r="B350" t="s">
        <v>1390</v>
      </c>
      <c r="C350" t="s">
        <v>1402</v>
      </c>
      <c r="D350" t="s">
        <v>1403</v>
      </c>
    </row>
    <row r="351" spans="1:4">
      <c r="A351" s="821">
        <v>350</v>
      </c>
      <c r="B351" t="s">
        <v>1390</v>
      </c>
      <c r="C351" t="s">
        <v>1404</v>
      </c>
      <c r="D351" t="s">
        <v>1405</v>
      </c>
    </row>
    <row r="352" spans="1:4">
      <c r="A352" s="821">
        <v>351</v>
      </c>
      <c r="B352" t="s">
        <v>1390</v>
      </c>
      <c r="C352" t="s">
        <v>1390</v>
      </c>
      <c r="D352" t="s">
        <v>1391</v>
      </c>
    </row>
    <row r="353" spans="1:4">
      <c r="A353" s="821">
        <v>352</v>
      </c>
      <c r="B353" t="s">
        <v>1390</v>
      </c>
      <c r="C353" t="s">
        <v>1406</v>
      </c>
      <c r="D353" t="s">
        <v>1407</v>
      </c>
    </row>
    <row r="354" spans="1:4">
      <c r="A354" s="821">
        <v>353</v>
      </c>
      <c r="B354" t="s">
        <v>1390</v>
      </c>
      <c r="C354" t="s">
        <v>1408</v>
      </c>
      <c r="D354" t="s">
        <v>1409</v>
      </c>
    </row>
    <row r="355" spans="1:4">
      <c r="A355" s="821">
        <v>354</v>
      </c>
      <c r="B355" t="s">
        <v>1390</v>
      </c>
      <c r="C355" t="s">
        <v>1410</v>
      </c>
      <c r="D355" t="s">
        <v>1411</v>
      </c>
    </row>
    <row r="356" spans="1:4">
      <c r="A356" s="821">
        <v>355</v>
      </c>
      <c r="B356" t="s">
        <v>1390</v>
      </c>
      <c r="C356" t="s">
        <v>1412</v>
      </c>
      <c r="D356" t="s">
        <v>1413</v>
      </c>
    </row>
    <row r="357" spans="1:4">
      <c r="A357" s="821">
        <v>356</v>
      </c>
      <c r="B357" t="s">
        <v>1390</v>
      </c>
      <c r="C357" t="s">
        <v>1414</v>
      </c>
      <c r="D357" t="s">
        <v>1415</v>
      </c>
    </row>
    <row r="358" spans="1:4">
      <c r="A358" s="821">
        <v>357</v>
      </c>
      <c r="B358" t="s">
        <v>1390</v>
      </c>
      <c r="C358" t="s">
        <v>1416</v>
      </c>
      <c r="D358" t="s">
        <v>1417</v>
      </c>
    </row>
    <row r="359" spans="1:4">
      <c r="A359" s="821">
        <v>358</v>
      </c>
      <c r="B359" t="s">
        <v>1390</v>
      </c>
      <c r="C359" t="s">
        <v>1418</v>
      </c>
      <c r="D359" t="s">
        <v>1419</v>
      </c>
    </row>
    <row r="360" spans="1:4">
      <c r="A360" s="821">
        <v>359</v>
      </c>
      <c r="B360" t="s">
        <v>1390</v>
      </c>
      <c r="C360" t="s">
        <v>1420</v>
      </c>
      <c r="D360" t="s">
        <v>1421</v>
      </c>
    </row>
    <row r="361" spans="1:4">
      <c r="A361" s="821">
        <v>360</v>
      </c>
      <c r="B361" t="s">
        <v>1390</v>
      </c>
      <c r="C361" t="s">
        <v>1422</v>
      </c>
      <c r="D361" t="s">
        <v>1423</v>
      </c>
    </row>
    <row r="362" spans="1:4">
      <c r="A362" s="821">
        <v>361</v>
      </c>
      <c r="B362" t="s">
        <v>1390</v>
      </c>
      <c r="C362" t="s">
        <v>1424</v>
      </c>
      <c r="D362" t="s">
        <v>1425</v>
      </c>
    </row>
    <row r="363" spans="1:4">
      <c r="A363" s="821">
        <v>362</v>
      </c>
      <c r="B363" t="s">
        <v>1390</v>
      </c>
      <c r="C363" t="s">
        <v>1426</v>
      </c>
      <c r="D363" t="s">
        <v>1427</v>
      </c>
    </row>
    <row r="364" spans="1:4">
      <c r="A364" s="821">
        <v>363</v>
      </c>
      <c r="B364" t="s">
        <v>1390</v>
      </c>
      <c r="C364" t="s">
        <v>1428</v>
      </c>
      <c r="D364" t="s">
        <v>1429</v>
      </c>
    </row>
    <row r="365" spans="1:4">
      <c r="A365" s="821">
        <v>364</v>
      </c>
      <c r="B365" t="s">
        <v>1390</v>
      </c>
      <c r="C365" t="s">
        <v>1430</v>
      </c>
      <c r="D365" t="s">
        <v>1431</v>
      </c>
    </row>
    <row r="366" spans="1:4">
      <c r="A366" s="821">
        <v>365</v>
      </c>
      <c r="B366" t="s">
        <v>1390</v>
      </c>
      <c r="C366" t="s">
        <v>1432</v>
      </c>
      <c r="D366" t="s">
        <v>1433</v>
      </c>
    </row>
    <row r="367" spans="1:4">
      <c r="A367" s="821">
        <v>366</v>
      </c>
      <c r="B367" t="s">
        <v>1390</v>
      </c>
      <c r="C367" t="s">
        <v>1434</v>
      </c>
      <c r="D367" t="s">
        <v>1435</v>
      </c>
    </row>
    <row r="368" spans="1:4">
      <c r="A368" s="821">
        <v>367</v>
      </c>
      <c r="B368" t="s">
        <v>1390</v>
      </c>
      <c r="C368" t="s">
        <v>1436</v>
      </c>
      <c r="D368" t="s">
        <v>1437</v>
      </c>
    </row>
    <row r="369" spans="1:4">
      <c r="A369" s="821">
        <v>368</v>
      </c>
      <c r="B369" t="s">
        <v>1390</v>
      </c>
      <c r="C369" t="s">
        <v>1438</v>
      </c>
      <c r="D369" t="s">
        <v>1439</v>
      </c>
    </row>
    <row r="370" spans="1:4">
      <c r="A370" s="821">
        <v>369</v>
      </c>
      <c r="B370" t="s">
        <v>1390</v>
      </c>
      <c r="C370" t="s">
        <v>1440</v>
      </c>
      <c r="D370" t="s">
        <v>1441</v>
      </c>
    </row>
    <row r="371" spans="1:4">
      <c r="A371" s="821">
        <v>370</v>
      </c>
      <c r="B371" t="s">
        <v>1442</v>
      </c>
      <c r="C371" t="s">
        <v>1442</v>
      </c>
      <c r="D371" t="s">
        <v>1443</v>
      </c>
    </row>
    <row r="372" spans="1:4">
      <c r="A372" s="821">
        <v>371</v>
      </c>
      <c r="B372" t="s">
        <v>1444</v>
      </c>
      <c r="C372" t="s">
        <v>1444</v>
      </c>
      <c r="D372" t="s">
        <v>1445</v>
      </c>
    </row>
    <row r="373" spans="1:4">
      <c r="A373" s="821">
        <v>372</v>
      </c>
      <c r="B373" t="s">
        <v>1446</v>
      </c>
      <c r="C373" t="s">
        <v>1448</v>
      </c>
      <c r="D373" t="s">
        <v>1449</v>
      </c>
    </row>
    <row r="374" spans="1:4">
      <c r="A374" s="821">
        <v>373</v>
      </c>
      <c r="B374" t="s">
        <v>1446</v>
      </c>
      <c r="C374" t="s">
        <v>1450</v>
      </c>
      <c r="D374" t="s">
        <v>1451</v>
      </c>
    </row>
    <row r="375" spans="1:4">
      <c r="A375" s="821">
        <v>374</v>
      </c>
      <c r="B375" t="s">
        <v>1446</v>
      </c>
      <c r="C375" t="s">
        <v>1452</v>
      </c>
      <c r="D375" t="s">
        <v>1453</v>
      </c>
    </row>
    <row r="376" spans="1:4">
      <c r="A376" s="821">
        <v>375</v>
      </c>
      <c r="B376" t="s">
        <v>1446</v>
      </c>
      <c r="C376" t="s">
        <v>1454</v>
      </c>
      <c r="D376" t="s">
        <v>1455</v>
      </c>
    </row>
    <row r="377" spans="1:4">
      <c r="A377" s="821">
        <v>376</v>
      </c>
      <c r="B377" t="s">
        <v>1446</v>
      </c>
      <c r="C377" t="s">
        <v>1446</v>
      </c>
      <c r="D377" t="s">
        <v>1447</v>
      </c>
    </row>
    <row r="378" spans="1:4">
      <c r="A378" s="821">
        <v>377</v>
      </c>
      <c r="B378" t="s">
        <v>1446</v>
      </c>
      <c r="C378" t="s">
        <v>1456</v>
      </c>
      <c r="D378" t="s">
        <v>1457</v>
      </c>
    </row>
    <row r="379" spans="1:4">
      <c r="A379" s="821">
        <v>378</v>
      </c>
      <c r="B379" t="s">
        <v>1446</v>
      </c>
      <c r="C379" t="s">
        <v>1458</v>
      </c>
      <c r="D379" t="s">
        <v>1459</v>
      </c>
    </row>
    <row r="380" spans="1:4">
      <c r="A380" s="821">
        <v>379</v>
      </c>
      <c r="B380" t="s">
        <v>1446</v>
      </c>
      <c r="C380" t="s">
        <v>1460</v>
      </c>
      <c r="D380" t="s">
        <v>1461</v>
      </c>
    </row>
    <row r="381" spans="1:4">
      <c r="A381" s="821">
        <v>380</v>
      </c>
      <c r="B381" t="s">
        <v>1446</v>
      </c>
      <c r="C381" t="s">
        <v>1462</v>
      </c>
      <c r="D381" t="s">
        <v>1463</v>
      </c>
    </row>
    <row r="382" spans="1:4">
      <c r="A382" s="821">
        <v>381</v>
      </c>
      <c r="B382" t="s">
        <v>1446</v>
      </c>
      <c r="C382" t="s">
        <v>1464</v>
      </c>
      <c r="D382" t="s">
        <v>1465</v>
      </c>
    </row>
    <row r="383" spans="1:4">
      <c r="A383" s="821">
        <v>382</v>
      </c>
      <c r="B383" t="s">
        <v>1446</v>
      </c>
      <c r="C383" t="s">
        <v>1466</v>
      </c>
      <c r="D383" t="s">
        <v>1467</v>
      </c>
    </row>
    <row r="384" spans="1:4">
      <c r="A384" s="821">
        <v>383</v>
      </c>
      <c r="B384" t="s">
        <v>1446</v>
      </c>
      <c r="C384" t="s">
        <v>1468</v>
      </c>
      <c r="D384" t="s">
        <v>1469</v>
      </c>
    </row>
    <row r="385" spans="1:4">
      <c r="A385" s="821">
        <v>384</v>
      </c>
      <c r="B385" t="s">
        <v>1446</v>
      </c>
      <c r="C385" t="s">
        <v>1470</v>
      </c>
      <c r="D385" t="s">
        <v>1471</v>
      </c>
    </row>
    <row r="386" spans="1:4">
      <c r="A386" s="821">
        <v>385</v>
      </c>
      <c r="B386" t="s">
        <v>1446</v>
      </c>
      <c r="C386" t="s">
        <v>1472</v>
      </c>
      <c r="D386" t="s">
        <v>1473</v>
      </c>
    </row>
    <row r="387" spans="1:4">
      <c r="A387" s="821">
        <v>386</v>
      </c>
      <c r="B387" t="s">
        <v>1446</v>
      </c>
      <c r="C387" t="s">
        <v>1474</v>
      </c>
      <c r="D387" t="s">
        <v>1475</v>
      </c>
    </row>
    <row r="388" spans="1:4">
      <c r="A388" s="821">
        <v>387</v>
      </c>
      <c r="B388" t="s">
        <v>1446</v>
      </c>
      <c r="C388" t="s">
        <v>1476</v>
      </c>
      <c r="D388" t="s">
        <v>1477</v>
      </c>
    </row>
    <row r="389" spans="1:4">
      <c r="A389" s="821">
        <v>388</v>
      </c>
      <c r="B389" t="s">
        <v>1446</v>
      </c>
      <c r="C389" t="s">
        <v>1478</v>
      </c>
      <c r="D389" t="s">
        <v>1479</v>
      </c>
    </row>
    <row r="390" spans="1:4">
      <c r="A390" s="821">
        <v>389</v>
      </c>
      <c r="B390" t="s">
        <v>1446</v>
      </c>
      <c r="C390" t="s">
        <v>1480</v>
      </c>
      <c r="D390" t="s">
        <v>1481</v>
      </c>
    </row>
    <row r="391" spans="1:4">
      <c r="A391" s="821">
        <v>390</v>
      </c>
      <c r="B391" t="s">
        <v>1446</v>
      </c>
      <c r="C391" t="s">
        <v>1482</v>
      </c>
      <c r="D391" t="s">
        <v>1483</v>
      </c>
    </row>
    <row r="392" spans="1:4">
      <c r="A392" s="821">
        <v>391</v>
      </c>
      <c r="B392" t="s">
        <v>1446</v>
      </c>
      <c r="C392" t="s">
        <v>1484</v>
      </c>
      <c r="D392" t="s">
        <v>1485</v>
      </c>
    </row>
    <row r="393" spans="1:4">
      <c r="A393" s="821">
        <v>392</v>
      </c>
      <c r="B393" t="s">
        <v>1486</v>
      </c>
      <c r="C393" t="s">
        <v>1000</v>
      </c>
      <c r="D393" t="s">
        <v>1488</v>
      </c>
    </row>
    <row r="394" spans="1:4">
      <c r="A394" s="821">
        <v>393</v>
      </c>
      <c r="B394" t="s">
        <v>1486</v>
      </c>
      <c r="C394" t="s">
        <v>1489</v>
      </c>
      <c r="D394" t="s">
        <v>1490</v>
      </c>
    </row>
    <row r="395" spans="1:4">
      <c r="A395" s="821">
        <v>394</v>
      </c>
      <c r="B395" t="s">
        <v>1486</v>
      </c>
      <c r="C395" t="s">
        <v>1491</v>
      </c>
      <c r="D395" t="s">
        <v>1492</v>
      </c>
    </row>
    <row r="396" spans="1:4">
      <c r="A396" s="821">
        <v>395</v>
      </c>
      <c r="B396" t="s">
        <v>1486</v>
      </c>
      <c r="C396" t="s">
        <v>1493</v>
      </c>
      <c r="D396" t="s">
        <v>1494</v>
      </c>
    </row>
    <row r="397" spans="1:4">
      <c r="A397" s="821">
        <v>396</v>
      </c>
      <c r="B397" t="s">
        <v>1486</v>
      </c>
      <c r="C397" t="s">
        <v>1495</v>
      </c>
      <c r="D397" t="s">
        <v>1496</v>
      </c>
    </row>
    <row r="398" spans="1:4">
      <c r="A398" s="821">
        <v>397</v>
      </c>
      <c r="B398" t="s">
        <v>1486</v>
      </c>
      <c r="C398" t="s">
        <v>1497</v>
      </c>
      <c r="D398" t="s">
        <v>1498</v>
      </c>
    </row>
    <row r="399" spans="1:4">
      <c r="A399" s="821">
        <v>398</v>
      </c>
      <c r="B399" t="s">
        <v>1486</v>
      </c>
      <c r="C399" t="s">
        <v>1486</v>
      </c>
      <c r="D399" t="s">
        <v>1487</v>
      </c>
    </row>
    <row r="400" spans="1:4">
      <c r="A400" s="821">
        <v>399</v>
      </c>
      <c r="B400" t="s">
        <v>1486</v>
      </c>
      <c r="C400" t="s">
        <v>1499</v>
      </c>
      <c r="D400" t="s">
        <v>1500</v>
      </c>
    </row>
    <row r="401" spans="1:4">
      <c r="A401" s="821">
        <v>400</v>
      </c>
      <c r="B401" t="s">
        <v>1486</v>
      </c>
      <c r="C401" t="s">
        <v>1501</v>
      </c>
      <c r="D401" t="s">
        <v>1502</v>
      </c>
    </row>
    <row r="402" spans="1:4">
      <c r="A402" s="821">
        <v>401</v>
      </c>
      <c r="B402" t="s">
        <v>1486</v>
      </c>
      <c r="C402" t="s">
        <v>1503</v>
      </c>
      <c r="D402" t="s">
        <v>1504</v>
      </c>
    </row>
    <row r="403" spans="1:4">
      <c r="A403" s="821">
        <v>402</v>
      </c>
      <c r="B403" t="s">
        <v>1486</v>
      </c>
      <c r="C403" t="s">
        <v>1505</v>
      </c>
      <c r="D403" t="s">
        <v>1506</v>
      </c>
    </row>
    <row r="404" spans="1:4">
      <c r="A404" s="821">
        <v>403</v>
      </c>
      <c r="B404" t="s">
        <v>1486</v>
      </c>
      <c r="C404" t="s">
        <v>1507</v>
      </c>
      <c r="D404" t="s">
        <v>1508</v>
      </c>
    </row>
    <row r="405" spans="1:4">
      <c r="A405" s="821">
        <v>404</v>
      </c>
      <c r="B405" t="s">
        <v>1486</v>
      </c>
      <c r="C405" t="s">
        <v>1509</v>
      </c>
      <c r="D405" t="s">
        <v>1510</v>
      </c>
    </row>
    <row r="406" spans="1:4">
      <c r="A406" s="821">
        <v>405</v>
      </c>
      <c r="B406" t="s">
        <v>1486</v>
      </c>
      <c r="C406" t="s">
        <v>1511</v>
      </c>
      <c r="D406" t="s">
        <v>1512</v>
      </c>
    </row>
    <row r="407" spans="1:4">
      <c r="A407" s="821">
        <v>406</v>
      </c>
      <c r="B407" t="s">
        <v>1486</v>
      </c>
      <c r="C407" t="s">
        <v>1513</v>
      </c>
      <c r="D407" t="s">
        <v>1514</v>
      </c>
    </row>
    <row r="408" spans="1:4">
      <c r="A408" s="821">
        <v>407</v>
      </c>
      <c r="B408" t="s">
        <v>1486</v>
      </c>
      <c r="C408" t="s">
        <v>1515</v>
      </c>
      <c r="D408" t="s">
        <v>1516</v>
      </c>
    </row>
    <row r="409" spans="1:4">
      <c r="A409" s="821">
        <v>408</v>
      </c>
      <c r="B409" t="s">
        <v>1486</v>
      </c>
      <c r="C409" t="s">
        <v>1517</v>
      </c>
      <c r="D409" t="s">
        <v>1518</v>
      </c>
    </row>
    <row r="410" spans="1:4">
      <c r="A410" s="821">
        <v>409</v>
      </c>
      <c r="B410" t="s">
        <v>1519</v>
      </c>
      <c r="C410" t="s">
        <v>1521</v>
      </c>
      <c r="D410" t="s">
        <v>1522</v>
      </c>
    </row>
    <row r="411" spans="1:4">
      <c r="A411" s="821">
        <v>410</v>
      </c>
      <c r="B411" t="s">
        <v>1519</v>
      </c>
      <c r="C411" t="s">
        <v>1523</v>
      </c>
      <c r="D411" t="s">
        <v>1524</v>
      </c>
    </row>
    <row r="412" spans="1:4">
      <c r="A412" s="821">
        <v>411</v>
      </c>
      <c r="B412" t="s">
        <v>1519</v>
      </c>
      <c r="C412" t="s">
        <v>1525</v>
      </c>
      <c r="D412" t="s">
        <v>1526</v>
      </c>
    </row>
    <row r="413" spans="1:4">
      <c r="A413" s="821">
        <v>412</v>
      </c>
      <c r="B413" t="s">
        <v>1519</v>
      </c>
      <c r="C413" t="s">
        <v>1527</v>
      </c>
      <c r="D413" t="s">
        <v>1528</v>
      </c>
    </row>
    <row r="414" spans="1:4">
      <c r="A414" s="821">
        <v>413</v>
      </c>
      <c r="B414" t="s">
        <v>1519</v>
      </c>
      <c r="C414" t="s">
        <v>1529</v>
      </c>
      <c r="D414" t="s">
        <v>1530</v>
      </c>
    </row>
    <row r="415" spans="1:4">
      <c r="A415" s="821">
        <v>414</v>
      </c>
      <c r="B415" t="s">
        <v>1519</v>
      </c>
      <c r="C415" t="s">
        <v>1531</v>
      </c>
      <c r="D415" t="s">
        <v>1532</v>
      </c>
    </row>
    <row r="416" spans="1:4">
      <c r="A416" s="821">
        <v>415</v>
      </c>
      <c r="B416" t="s">
        <v>1519</v>
      </c>
      <c r="C416" t="s">
        <v>1533</v>
      </c>
      <c r="D416" t="s">
        <v>1534</v>
      </c>
    </row>
    <row r="417" spans="1:4">
      <c r="A417" s="821">
        <v>416</v>
      </c>
      <c r="B417" t="s">
        <v>1519</v>
      </c>
      <c r="C417" t="s">
        <v>1535</v>
      </c>
      <c r="D417" t="s">
        <v>1536</v>
      </c>
    </row>
    <row r="418" spans="1:4">
      <c r="A418" s="821">
        <v>417</v>
      </c>
      <c r="B418" t="s">
        <v>1519</v>
      </c>
      <c r="C418" t="s">
        <v>1537</v>
      </c>
      <c r="D418" t="s">
        <v>1538</v>
      </c>
    </row>
    <row r="419" spans="1:4">
      <c r="A419" s="821">
        <v>418</v>
      </c>
      <c r="B419" t="s">
        <v>1519</v>
      </c>
      <c r="C419" t="s">
        <v>1539</v>
      </c>
      <c r="D419" t="s">
        <v>1540</v>
      </c>
    </row>
    <row r="420" spans="1:4">
      <c r="A420" s="821">
        <v>419</v>
      </c>
      <c r="B420" t="s">
        <v>1519</v>
      </c>
      <c r="C420" t="s">
        <v>1541</v>
      </c>
      <c r="D420" t="s">
        <v>1542</v>
      </c>
    </row>
    <row r="421" spans="1:4">
      <c r="A421" s="821">
        <v>420</v>
      </c>
      <c r="B421" t="s">
        <v>1519</v>
      </c>
      <c r="C421" t="s">
        <v>1519</v>
      </c>
      <c r="D421" t="s">
        <v>1520</v>
      </c>
    </row>
    <row r="422" spans="1:4">
      <c r="A422" s="821">
        <v>421</v>
      </c>
      <c r="B422" t="s">
        <v>1519</v>
      </c>
      <c r="C422" t="s">
        <v>1543</v>
      </c>
      <c r="D422" t="s">
        <v>1544</v>
      </c>
    </row>
    <row r="423" spans="1:4">
      <c r="A423" s="821">
        <v>422</v>
      </c>
      <c r="B423" t="s">
        <v>1519</v>
      </c>
      <c r="C423" t="s">
        <v>1545</v>
      </c>
      <c r="D423" t="s">
        <v>1546</v>
      </c>
    </row>
    <row r="424" spans="1:4">
      <c r="A424" s="821">
        <v>423</v>
      </c>
      <c r="B424" t="s">
        <v>1519</v>
      </c>
      <c r="C424" t="s">
        <v>1547</v>
      </c>
      <c r="D424" t="s">
        <v>1548</v>
      </c>
    </row>
    <row r="425" spans="1:4">
      <c r="A425" s="821">
        <v>424</v>
      </c>
      <c r="B425" t="s">
        <v>1519</v>
      </c>
      <c r="C425" t="s">
        <v>1194</v>
      </c>
      <c r="D425" t="s">
        <v>1549</v>
      </c>
    </row>
    <row r="426" spans="1:4">
      <c r="A426" s="821">
        <v>425</v>
      </c>
      <c r="B426" t="s">
        <v>1519</v>
      </c>
      <c r="C426" t="s">
        <v>1550</v>
      </c>
      <c r="D426" t="s">
        <v>1551</v>
      </c>
    </row>
    <row r="427" spans="1:4">
      <c r="A427" s="821">
        <v>426</v>
      </c>
      <c r="B427" t="s">
        <v>1519</v>
      </c>
      <c r="C427" t="s">
        <v>1552</v>
      </c>
      <c r="D427" t="s">
        <v>1553</v>
      </c>
    </row>
    <row r="428" spans="1:4">
      <c r="A428" s="821">
        <v>427</v>
      </c>
      <c r="B428" t="s">
        <v>1519</v>
      </c>
      <c r="C428" t="s">
        <v>1554</v>
      </c>
      <c r="D428" t="s">
        <v>1555</v>
      </c>
    </row>
    <row r="429" spans="1:4">
      <c r="A429" s="821">
        <v>428</v>
      </c>
      <c r="B429" t="s">
        <v>1519</v>
      </c>
      <c r="C429" t="s">
        <v>1556</v>
      </c>
      <c r="D429" t="s">
        <v>1557</v>
      </c>
    </row>
    <row r="430" spans="1:4">
      <c r="A430" s="821">
        <v>429</v>
      </c>
      <c r="B430" t="s">
        <v>1519</v>
      </c>
      <c r="C430" t="s">
        <v>1558</v>
      </c>
      <c r="D430" t="s">
        <v>1559</v>
      </c>
    </row>
    <row r="431" spans="1:4">
      <c r="A431" s="821">
        <v>430</v>
      </c>
      <c r="B431" t="s">
        <v>1519</v>
      </c>
      <c r="C431" t="s">
        <v>1560</v>
      </c>
      <c r="D431" t="s">
        <v>1561</v>
      </c>
    </row>
    <row r="432" spans="1:4">
      <c r="A432" s="821">
        <v>431</v>
      </c>
      <c r="B432" t="s">
        <v>1519</v>
      </c>
      <c r="C432" t="s">
        <v>801</v>
      </c>
      <c r="D432" t="s">
        <v>1562</v>
      </c>
    </row>
    <row r="433" spans="1:4">
      <c r="A433" s="821">
        <v>432</v>
      </c>
      <c r="B433" t="s">
        <v>1519</v>
      </c>
      <c r="C433" t="s">
        <v>1563</v>
      </c>
      <c r="D433" t="s">
        <v>1564</v>
      </c>
    </row>
    <row r="434" spans="1:4">
      <c r="A434" s="821">
        <v>433</v>
      </c>
      <c r="B434" t="s">
        <v>1565</v>
      </c>
      <c r="C434" t="s">
        <v>1567</v>
      </c>
      <c r="D434" t="s">
        <v>1568</v>
      </c>
    </row>
    <row r="435" spans="1:4">
      <c r="A435" s="821">
        <v>434</v>
      </c>
      <c r="B435" t="s">
        <v>1565</v>
      </c>
      <c r="C435" t="s">
        <v>1569</v>
      </c>
      <c r="D435" t="s">
        <v>1570</v>
      </c>
    </row>
    <row r="436" spans="1:4">
      <c r="A436" s="821">
        <v>435</v>
      </c>
      <c r="B436" t="s">
        <v>1565</v>
      </c>
      <c r="C436" t="s">
        <v>1571</v>
      </c>
      <c r="D436" t="s">
        <v>1572</v>
      </c>
    </row>
    <row r="437" spans="1:4">
      <c r="A437" s="821">
        <v>436</v>
      </c>
      <c r="B437" t="s">
        <v>1565</v>
      </c>
      <c r="C437" t="s">
        <v>1573</v>
      </c>
      <c r="D437" t="s">
        <v>1574</v>
      </c>
    </row>
    <row r="438" spans="1:4">
      <c r="A438" s="821">
        <v>437</v>
      </c>
      <c r="B438" t="s">
        <v>1565</v>
      </c>
      <c r="C438" t="s">
        <v>1575</v>
      </c>
      <c r="D438" t="s">
        <v>1576</v>
      </c>
    </row>
    <row r="439" spans="1:4">
      <c r="A439" s="821">
        <v>438</v>
      </c>
      <c r="B439" t="s">
        <v>1565</v>
      </c>
      <c r="C439" t="s">
        <v>1577</v>
      </c>
      <c r="D439" t="s">
        <v>1578</v>
      </c>
    </row>
    <row r="440" spans="1:4">
      <c r="A440" s="821">
        <v>439</v>
      </c>
      <c r="B440" t="s">
        <v>1565</v>
      </c>
      <c r="C440" t="s">
        <v>1579</v>
      </c>
      <c r="D440" t="s">
        <v>1580</v>
      </c>
    </row>
    <row r="441" spans="1:4">
      <c r="A441" s="821">
        <v>440</v>
      </c>
      <c r="B441" t="s">
        <v>1565</v>
      </c>
      <c r="C441" t="s">
        <v>1581</v>
      </c>
      <c r="D441" t="s">
        <v>1582</v>
      </c>
    </row>
    <row r="442" spans="1:4">
      <c r="A442" s="821">
        <v>441</v>
      </c>
      <c r="B442" t="s">
        <v>1565</v>
      </c>
      <c r="C442" t="s">
        <v>1583</v>
      </c>
      <c r="D442" t="s">
        <v>1584</v>
      </c>
    </row>
    <row r="443" spans="1:4">
      <c r="A443" s="821">
        <v>442</v>
      </c>
      <c r="B443" t="s">
        <v>1565</v>
      </c>
      <c r="C443" t="s">
        <v>1565</v>
      </c>
      <c r="D443" t="s">
        <v>1566</v>
      </c>
    </row>
    <row r="444" spans="1:4">
      <c r="A444" s="821">
        <v>443</v>
      </c>
      <c r="B444" t="s">
        <v>1565</v>
      </c>
      <c r="C444" t="s">
        <v>1585</v>
      </c>
      <c r="D444" t="s">
        <v>1586</v>
      </c>
    </row>
    <row r="445" spans="1:4">
      <c r="A445" s="821">
        <v>444</v>
      </c>
      <c r="B445" t="s">
        <v>1565</v>
      </c>
      <c r="C445" t="s">
        <v>1587</v>
      </c>
      <c r="D445" t="s">
        <v>1588</v>
      </c>
    </row>
    <row r="446" spans="1:4">
      <c r="A446" s="821">
        <v>445</v>
      </c>
      <c r="B446" t="s">
        <v>1565</v>
      </c>
      <c r="C446" t="s">
        <v>1589</v>
      </c>
      <c r="D446" t="s">
        <v>1590</v>
      </c>
    </row>
    <row r="447" spans="1:4">
      <c r="A447" s="821">
        <v>446</v>
      </c>
      <c r="B447" t="s">
        <v>1565</v>
      </c>
      <c r="C447" t="s">
        <v>1591</v>
      </c>
      <c r="D447" t="s">
        <v>1592</v>
      </c>
    </row>
    <row r="448" spans="1:4">
      <c r="A448" s="821">
        <v>447</v>
      </c>
      <c r="B448" t="s">
        <v>1565</v>
      </c>
      <c r="C448" t="s">
        <v>1593</v>
      </c>
      <c r="D448" t="s">
        <v>1594</v>
      </c>
    </row>
    <row r="449" spans="1:4">
      <c r="A449" s="821">
        <v>448</v>
      </c>
      <c r="B449" t="s">
        <v>1565</v>
      </c>
      <c r="C449" t="s">
        <v>1595</v>
      </c>
      <c r="D449" t="s">
        <v>1596</v>
      </c>
    </row>
    <row r="450" spans="1:4">
      <c r="A450" s="821">
        <v>449</v>
      </c>
      <c r="B450" t="s">
        <v>1565</v>
      </c>
      <c r="C450" t="s">
        <v>1327</v>
      </c>
      <c r="D450" t="s">
        <v>1597</v>
      </c>
    </row>
    <row r="451" spans="1:4">
      <c r="A451" s="821">
        <v>450</v>
      </c>
      <c r="B451" t="s">
        <v>1565</v>
      </c>
      <c r="C451" t="s">
        <v>1378</v>
      </c>
      <c r="D451" t="s">
        <v>1598</v>
      </c>
    </row>
    <row r="452" spans="1:4">
      <c r="A452" s="821">
        <v>451</v>
      </c>
      <c r="B452" t="s">
        <v>1565</v>
      </c>
      <c r="C452" t="s">
        <v>1599</v>
      </c>
      <c r="D452" t="s">
        <v>1600</v>
      </c>
    </row>
    <row r="453" spans="1:4">
      <c r="A453" s="821">
        <v>452</v>
      </c>
      <c r="B453" t="s">
        <v>1565</v>
      </c>
      <c r="C453" t="s">
        <v>1601</v>
      </c>
      <c r="D453" t="s">
        <v>1602</v>
      </c>
    </row>
    <row r="454" spans="1:4">
      <c r="A454" s="821">
        <v>453</v>
      </c>
      <c r="B454" t="s">
        <v>1565</v>
      </c>
      <c r="C454" t="s">
        <v>1603</v>
      </c>
      <c r="D454" t="s">
        <v>1604</v>
      </c>
    </row>
    <row r="455" spans="1:4">
      <c r="A455" s="821">
        <v>454</v>
      </c>
      <c r="B455" t="s">
        <v>1565</v>
      </c>
      <c r="C455" t="s">
        <v>1605</v>
      </c>
      <c r="D455" t="s">
        <v>1606</v>
      </c>
    </row>
    <row r="456" spans="1:4">
      <c r="A456" s="821">
        <v>455</v>
      </c>
      <c r="B456" t="s">
        <v>1565</v>
      </c>
      <c r="C456" t="s">
        <v>1607</v>
      </c>
      <c r="D456" t="s">
        <v>1608</v>
      </c>
    </row>
    <row r="457" spans="1:4">
      <c r="A457" s="821">
        <v>456</v>
      </c>
      <c r="B457" t="s">
        <v>1565</v>
      </c>
      <c r="C457" t="s">
        <v>1609</v>
      </c>
      <c r="D457" t="s">
        <v>1610</v>
      </c>
    </row>
    <row r="458" spans="1:4">
      <c r="A458" s="821">
        <v>457</v>
      </c>
      <c r="B458" t="s">
        <v>1565</v>
      </c>
      <c r="C458" t="s">
        <v>1611</v>
      </c>
      <c r="D458" t="s">
        <v>1612</v>
      </c>
    </row>
    <row r="459" spans="1:4">
      <c r="A459" s="821">
        <v>458</v>
      </c>
      <c r="B459" t="s">
        <v>1613</v>
      </c>
      <c r="C459" t="s">
        <v>1615</v>
      </c>
      <c r="D459" t="s">
        <v>1616</v>
      </c>
    </row>
    <row r="460" spans="1:4">
      <c r="A460" s="821">
        <v>459</v>
      </c>
      <c r="B460" t="s">
        <v>1613</v>
      </c>
      <c r="C460" t="s">
        <v>1617</v>
      </c>
      <c r="D460" t="s">
        <v>1618</v>
      </c>
    </row>
    <row r="461" spans="1:4">
      <c r="A461" s="821">
        <v>460</v>
      </c>
      <c r="B461" t="s">
        <v>1613</v>
      </c>
      <c r="C461" t="s">
        <v>1619</v>
      </c>
      <c r="D461" t="s">
        <v>1620</v>
      </c>
    </row>
    <row r="462" spans="1:4">
      <c r="A462" s="821">
        <v>461</v>
      </c>
      <c r="B462" t="s">
        <v>1613</v>
      </c>
      <c r="C462" t="s">
        <v>1621</v>
      </c>
      <c r="D462" t="s">
        <v>1622</v>
      </c>
    </row>
    <row r="463" spans="1:4">
      <c r="A463" s="821">
        <v>462</v>
      </c>
      <c r="B463" t="s">
        <v>1613</v>
      </c>
      <c r="C463" t="s">
        <v>1623</v>
      </c>
      <c r="D463" t="s">
        <v>1624</v>
      </c>
    </row>
    <row r="464" spans="1:4">
      <c r="A464" s="821">
        <v>463</v>
      </c>
      <c r="B464" t="s">
        <v>1613</v>
      </c>
      <c r="C464" t="s">
        <v>1613</v>
      </c>
      <c r="D464" t="s">
        <v>1614</v>
      </c>
    </row>
    <row r="465" spans="1:4">
      <c r="A465" s="821">
        <v>464</v>
      </c>
      <c r="B465" t="s">
        <v>1613</v>
      </c>
      <c r="C465" t="s">
        <v>1625</v>
      </c>
      <c r="D465" t="s">
        <v>1626</v>
      </c>
    </row>
    <row r="466" spans="1:4">
      <c r="A466" s="821">
        <v>465</v>
      </c>
      <c r="B466" t="s">
        <v>1613</v>
      </c>
      <c r="C466" t="s">
        <v>1627</v>
      </c>
      <c r="D466" t="s">
        <v>1628</v>
      </c>
    </row>
    <row r="467" spans="1:4">
      <c r="A467" s="821">
        <v>466</v>
      </c>
      <c r="B467" t="s">
        <v>1613</v>
      </c>
      <c r="C467" t="s">
        <v>1629</v>
      </c>
      <c r="D467" t="s">
        <v>1630</v>
      </c>
    </row>
    <row r="468" spans="1:4">
      <c r="A468" s="821">
        <v>467</v>
      </c>
      <c r="B468" t="s">
        <v>1613</v>
      </c>
      <c r="C468" t="s">
        <v>1631</v>
      </c>
      <c r="D468" t="s">
        <v>1632</v>
      </c>
    </row>
    <row r="469" spans="1:4">
      <c r="A469" s="821">
        <v>468</v>
      </c>
      <c r="B469" t="s">
        <v>1613</v>
      </c>
      <c r="C469" t="s">
        <v>1633</v>
      </c>
      <c r="D469" t="s">
        <v>1634</v>
      </c>
    </row>
    <row r="470" spans="1:4">
      <c r="A470" s="821">
        <v>469</v>
      </c>
      <c r="B470" t="s">
        <v>1613</v>
      </c>
      <c r="C470" t="s">
        <v>1635</v>
      </c>
      <c r="D470" t="s">
        <v>1636</v>
      </c>
    </row>
    <row r="471" spans="1:4">
      <c r="A471" s="821">
        <v>470</v>
      </c>
      <c r="B471" t="s">
        <v>1613</v>
      </c>
      <c r="C471" t="s">
        <v>1637</v>
      </c>
      <c r="D471" t="s">
        <v>1638</v>
      </c>
    </row>
    <row r="472" spans="1:4">
      <c r="A472" s="821">
        <v>471</v>
      </c>
      <c r="B472" t="s">
        <v>1613</v>
      </c>
      <c r="C472" t="s">
        <v>1639</v>
      </c>
      <c r="D472" t="s">
        <v>1640</v>
      </c>
    </row>
    <row r="473" spans="1:4">
      <c r="A473" s="821">
        <v>472</v>
      </c>
      <c r="B473" t="s">
        <v>1613</v>
      </c>
      <c r="C473" t="s">
        <v>1641</v>
      </c>
      <c r="D473" t="s">
        <v>1642</v>
      </c>
    </row>
    <row r="474" spans="1:4">
      <c r="A474" s="821">
        <v>473</v>
      </c>
      <c r="B474" t="s">
        <v>1613</v>
      </c>
      <c r="C474" t="s">
        <v>1643</v>
      </c>
      <c r="D474" t="s">
        <v>1644</v>
      </c>
    </row>
    <row r="475" spans="1:4">
      <c r="A475" s="821">
        <v>474</v>
      </c>
      <c r="B475" t="s">
        <v>1613</v>
      </c>
      <c r="C475" t="s">
        <v>1645</v>
      </c>
      <c r="D475" t="s">
        <v>1646</v>
      </c>
    </row>
    <row r="476" spans="1:4">
      <c r="A476" s="821">
        <v>475</v>
      </c>
      <c r="B476" t="s">
        <v>1613</v>
      </c>
      <c r="C476" t="s">
        <v>1647</v>
      </c>
      <c r="D476" t="s">
        <v>1648</v>
      </c>
    </row>
    <row r="477" spans="1:4">
      <c r="A477" s="821">
        <v>476</v>
      </c>
      <c r="B477" t="s">
        <v>1649</v>
      </c>
      <c r="C477" t="s">
        <v>763</v>
      </c>
      <c r="D477" t="s">
        <v>1651</v>
      </c>
    </row>
    <row r="478" spans="1:4">
      <c r="A478" s="821">
        <v>477</v>
      </c>
      <c r="B478" t="s">
        <v>1649</v>
      </c>
      <c r="C478" t="s">
        <v>1652</v>
      </c>
      <c r="D478" t="s">
        <v>1653</v>
      </c>
    </row>
    <row r="479" spans="1:4">
      <c r="A479" s="821">
        <v>478</v>
      </c>
      <c r="B479" t="s">
        <v>1649</v>
      </c>
      <c r="C479" t="s">
        <v>1654</v>
      </c>
      <c r="D479" t="s">
        <v>1655</v>
      </c>
    </row>
    <row r="480" spans="1:4">
      <c r="A480" s="821">
        <v>479</v>
      </c>
      <c r="B480" t="s">
        <v>1649</v>
      </c>
      <c r="C480" t="s">
        <v>1656</v>
      </c>
      <c r="D480" t="s">
        <v>1657</v>
      </c>
    </row>
    <row r="481" spans="1:4">
      <c r="A481" s="821">
        <v>480</v>
      </c>
      <c r="B481" t="s">
        <v>1649</v>
      </c>
      <c r="C481" t="s">
        <v>1658</v>
      </c>
      <c r="D481" t="s">
        <v>1659</v>
      </c>
    </row>
    <row r="482" spans="1:4">
      <c r="A482" s="821">
        <v>481</v>
      </c>
      <c r="B482" t="s">
        <v>1649</v>
      </c>
      <c r="C482" t="s">
        <v>1660</v>
      </c>
      <c r="D482" t="s">
        <v>1661</v>
      </c>
    </row>
    <row r="483" spans="1:4">
      <c r="A483" s="821">
        <v>482</v>
      </c>
      <c r="B483" t="s">
        <v>1649</v>
      </c>
      <c r="C483" t="s">
        <v>1649</v>
      </c>
      <c r="D483" t="s">
        <v>1650</v>
      </c>
    </row>
    <row r="484" spans="1:4">
      <c r="A484" s="821">
        <v>483</v>
      </c>
      <c r="B484" t="s">
        <v>1649</v>
      </c>
      <c r="C484" t="s">
        <v>1662</v>
      </c>
      <c r="D484" t="s">
        <v>1663</v>
      </c>
    </row>
    <row r="485" spans="1:4">
      <c r="A485" s="821">
        <v>484</v>
      </c>
      <c r="B485" t="s">
        <v>1649</v>
      </c>
      <c r="C485" t="s">
        <v>1664</v>
      </c>
      <c r="D485" t="s">
        <v>1665</v>
      </c>
    </row>
    <row r="486" spans="1:4">
      <c r="A486" s="821">
        <v>485</v>
      </c>
      <c r="B486" t="s">
        <v>1649</v>
      </c>
      <c r="C486" t="s">
        <v>1666</v>
      </c>
      <c r="D486" t="s">
        <v>1667</v>
      </c>
    </row>
    <row r="487" spans="1:4">
      <c r="A487" s="821">
        <v>486</v>
      </c>
      <c r="B487" t="s">
        <v>1649</v>
      </c>
      <c r="C487" t="s">
        <v>1668</v>
      </c>
      <c r="D487" t="s">
        <v>1669</v>
      </c>
    </row>
    <row r="488" spans="1:4">
      <c r="A488" s="821">
        <v>487</v>
      </c>
      <c r="B488" t="s">
        <v>1649</v>
      </c>
      <c r="C488" t="s">
        <v>1670</v>
      </c>
      <c r="D488" t="s">
        <v>1671</v>
      </c>
    </row>
    <row r="489" spans="1:4">
      <c r="A489" s="821">
        <v>488</v>
      </c>
      <c r="B489" t="s">
        <v>1649</v>
      </c>
      <c r="C489" t="s">
        <v>1672</v>
      </c>
      <c r="D489" t="s">
        <v>1673</v>
      </c>
    </row>
    <row r="490" spans="1:4">
      <c r="A490" s="821">
        <v>489</v>
      </c>
      <c r="B490" t="s">
        <v>1649</v>
      </c>
      <c r="C490" t="s">
        <v>1674</v>
      </c>
      <c r="D490" t="s">
        <v>1675</v>
      </c>
    </row>
    <row r="491" spans="1:4">
      <c r="A491" s="821">
        <v>490</v>
      </c>
      <c r="B491" t="s">
        <v>1649</v>
      </c>
      <c r="C491" t="s">
        <v>1676</v>
      </c>
      <c r="D491" t="s">
        <v>1677</v>
      </c>
    </row>
    <row r="492" spans="1:4">
      <c r="A492" s="821">
        <v>491</v>
      </c>
      <c r="B492" t="s">
        <v>1649</v>
      </c>
      <c r="C492" t="s">
        <v>1678</v>
      </c>
      <c r="D492" t="s">
        <v>1679</v>
      </c>
    </row>
    <row r="493" spans="1:4">
      <c r="A493" s="821">
        <v>492</v>
      </c>
      <c r="B493" t="s">
        <v>1649</v>
      </c>
      <c r="C493" t="s">
        <v>1680</v>
      </c>
      <c r="D493" t="s">
        <v>1681</v>
      </c>
    </row>
    <row r="494" spans="1:4">
      <c r="A494" s="821">
        <v>493</v>
      </c>
      <c r="B494" t="s">
        <v>1649</v>
      </c>
      <c r="C494" t="s">
        <v>1682</v>
      </c>
      <c r="D494" t="s">
        <v>1683</v>
      </c>
    </row>
    <row r="495" spans="1:4">
      <c r="A495" s="821">
        <v>494</v>
      </c>
      <c r="B495" t="s">
        <v>1649</v>
      </c>
      <c r="C495" t="s">
        <v>1684</v>
      </c>
      <c r="D495" t="s">
        <v>1685</v>
      </c>
    </row>
    <row r="496" spans="1:4">
      <c r="A496" s="821">
        <v>495</v>
      </c>
      <c r="B496" t="s">
        <v>1649</v>
      </c>
      <c r="C496" t="s">
        <v>1686</v>
      </c>
      <c r="D496" t="s">
        <v>1687</v>
      </c>
    </row>
    <row r="497" spans="1:4">
      <c r="A497" s="821">
        <v>496</v>
      </c>
      <c r="B497" t="s">
        <v>1649</v>
      </c>
      <c r="C497" t="s">
        <v>1688</v>
      </c>
      <c r="D497" t="s">
        <v>1689</v>
      </c>
    </row>
    <row r="498" spans="1:4">
      <c r="A498" s="821">
        <v>497</v>
      </c>
      <c r="B498" t="s">
        <v>1690</v>
      </c>
      <c r="C498" t="s">
        <v>1692</v>
      </c>
      <c r="D498" t="s">
        <v>1693</v>
      </c>
    </row>
    <row r="499" spans="1:4">
      <c r="A499" s="821">
        <v>498</v>
      </c>
      <c r="B499" t="s">
        <v>1690</v>
      </c>
      <c r="C499" t="s">
        <v>1694</v>
      </c>
      <c r="D499" t="s">
        <v>1695</v>
      </c>
    </row>
    <row r="500" spans="1:4">
      <c r="A500" s="821">
        <v>499</v>
      </c>
      <c r="B500" t="s">
        <v>1690</v>
      </c>
      <c r="C500" t="s">
        <v>1696</v>
      </c>
      <c r="D500" t="s">
        <v>1697</v>
      </c>
    </row>
    <row r="501" spans="1:4">
      <c r="A501" s="821">
        <v>500</v>
      </c>
      <c r="B501" t="s">
        <v>1690</v>
      </c>
      <c r="C501" t="s">
        <v>1698</v>
      </c>
      <c r="D501" t="s">
        <v>1699</v>
      </c>
    </row>
    <row r="502" spans="1:4">
      <c r="A502" s="821">
        <v>501</v>
      </c>
      <c r="B502" t="s">
        <v>1690</v>
      </c>
      <c r="C502" t="s">
        <v>1700</v>
      </c>
      <c r="D502" t="s">
        <v>1701</v>
      </c>
    </row>
    <row r="503" spans="1:4">
      <c r="A503" s="821">
        <v>502</v>
      </c>
      <c r="B503" t="s">
        <v>1690</v>
      </c>
      <c r="C503" t="s">
        <v>1702</v>
      </c>
      <c r="D503" t="s">
        <v>1703</v>
      </c>
    </row>
    <row r="504" spans="1:4">
      <c r="A504" s="821">
        <v>503</v>
      </c>
      <c r="B504" t="s">
        <v>1690</v>
      </c>
      <c r="C504" t="s">
        <v>1704</v>
      </c>
      <c r="D504" t="s">
        <v>1705</v>
      </c>
    </row>
    <row r="505" spans="1:4">
      <c r="A505" s="821">
        <v>504</v>
      </c>
      <c r="B505" t="s">
        <v>1690</v>
      </c>
      <c r="C505" t="s">
        <v>964</v>
      </c>
      <c r="D505" t="s">
        <v>1706</v>
      </c>
    </row>
    <row r="506" spans="1:4">
      <c r="A506" s="821">
        <v>505</v>
      </c>
      <c r="B506" t="s">
        <v>1690</v>
      </c>
      <c r="C506" t="s">
        <v>1690</v>
      </c>
      <c r="D506" t="s">
        <v>1691</v>
      </c>
    </row>
    <row r="507" spans="1:4">
      <c r="A507" s="821">
        <v>506</v>
      </c>
      <c r="B507" t="s">
        <v>1690</v>
      </c>
      <c r="C507" t="s">
        <v>1707</v>
      </c>
      <c r="D507" t="s">
        <v>1708</v>
      </c>
    </row>
    <row r="508" spans="1:4">
      <c r="A508" s="821">
        <v>507</v>
      </c>
      <c r="B508" t="s">
        <v>1690</v>
      </c>
      <c r="C508" t="s">
        <v>1709</v>
      </c>
      <c r="D508" t="s">
        <v>1710</v>
      </c>
    </row>
    <row r="509" spans="1:4">
      <c r="A509" s="821">
        <v>508</v>
      </c>
      <c r="B509" t="s">
        <v>1690</v>
      </c>
      <c r="C509" t="s">
        <v>1711</v>
      </c>
      <c r="D509" t="s">
        <v>1712</v>
      </c>
    </row>
    <row r="510" spans="1:4">
      <c r="A510" s="821">
        <v>509</v>
      </c>
      <c r="B510" t="s">
        <v>1690</v>
      </c>
      <c r="C510" t="s">
        <v>1713</v>
      </c>
      <c r="D510" t="s">
        <v>1714</v>
      </c>
    </row>
    <row r="511" spans="1:4">
      <c r="A511" s="821">
        <v>510</v>
      </c>
      <c r="B511" t="s">
        <v>1690</v>
      </c>
      <c r="C511" t="s">
        <v>1715</v>
      </c>
      <c r="D511" t="s">
        <v>1716</v>
      </c>
    </row>
    <row r="512" spans="1:4">
      <c r="A512" s="821">
        <v>511</v>
      </c>
      <c r="B512" t="s">
        <v>1690</v>
      </c>
      <c r="C512" t="s">
        <v>1717</v>
      </c>
      <c r="D512" t="s">
        <v>1718</v>
      </c>
    </row>
    <row r="513" spans="1:4">
      <c r="A513" s="821">
        <v>512</v>
      </c>
      <c r="B513" t="s">
        <v>1690</v>
      </c>
      <c r="C513" t="s">
        <v>1719</v>
      </c>
      <c r="D513" t="s">
        <v>1720</v>
      </c>
    </row>
    <row r="514" spans="1:4">
      <c r="A514" s="821">
        <v>513</v>
      </c>
      <c r="B514" t="s">
        <v>1690</v>
      </c>
      <c r="C514" t="s">
        <v>1721</v>
      </c>
      <c r="D514" t="s">
        <v>1722</v>
      </c>
    </row>
    <row r="515" spans="1:4">
      <c r="A515" s="821">
        <v>514</v>
      </c>
      <c r="B515" t="s">
        <v>1690</v>
      </c>
      <c r="C515" t="s">
        <v>1723</v>
      </c>
      <c r="D515" t="s">
        <v>1724</v>
      </c>
    </row>
    <row r="516" spans="1:4">
      <c r="A516" s="821">
        <v>515</v>
      </c>
      <c r="B516" t="s">
        <v>1690</v>
      </c>
      <c r="C516" t="s">
        <v>1725</v>
      </c>
      <c r="D516" t="s">
        <v>1726</v>
      </c>
    </row>
    <row r="517" spans="1:4">
      <c r="A517" s="821">
        <v>516</v>
      </c>
      <c r="B517" t="s">
        <v>1690</v>
      </c>
      <c r="C517" t="s">
        <v>1727</v>
      </c>
      <c r="D517" t="s">
        <v>1728</v>
      </c>
    </row>
    <row r="518" spans="1:4">
      <c r="A518" s="821">
        <v>517</v>
      </c>
      <c r="B518" t="s">
        <v>1690</v>
      </c>
      <c r="C518" t="s">
        <v>1729</v>
      </c>
      <c r="D518" t="s">
        <v>1730</v>
      </c>
    </row>
    <row r="519" spans="1:4">
      <c r="A519" s="821">
        <v>518</v>
      </c>
      <c r="B519" t="s">
        <v>1690</v>
      </c>
      <c r="C519" t="s">
        <v>1731</v>
      </c>
      <c r="D519" t="s">
        <v>1732</v>
      </c>
    </row>
    <row r="520" spans="1:4">
      <c r="A520" s="821">
        <v>519</v>
      </c>
      <c r="B520" t="s">
        <v>1690</v>
      </c>
      <c r="C520" t="s">
        <v>1733</v>
      </c>
      <c r="D520" t="s">
        <v>1734</v>
      </c>
    </row>
    <row r="521" spans="1:4">
      <c r="A521" s="821">
        <v>520</v>
      </c>
      <c r="B521" t="s">
        <v>1690</v>
      </c>
      <c r="C521" t="s">
        <v>1735</v>
      </c>
      <c r="D521" t="s">
        <v>1736</v>
      </c>
    </row>
    <row r="522" spans="1:4">
      <c r="A522" s="821">
        <v>521</v>
      </c>
      <c r="B522" t="s">
        <v>1690</v>
      </c>
      <c r="C522" t="s">
        <v>1737</v>
      </c>
      <c r="D522" t="s">
        <v>1738</v>
      </c>
    </row>
    <row r="523" spans="1:4">
      <c r="A523" s="821">
        <v>522</v>
      </c>
      <c r="B523" t="s">
        <v>1690</v>
      </c>
      <c r="C523" t="s">
        <v>1739</v>
      </c>
      <c r="D523" t="s">
        <v>1740</v>
      </c>
    </row>
    <row r="524" spans="1:4">
      <c r="A524" s="821">
        <v>523</v>
      </c>
      <c r="B524" t="s">
        <v>1690</v>
      </c>
      <c r="C524" t="s">
        <v>1741</v>
      </c>
      <c r="D524" t="s">
        <v>1742</v>
      </c>
    </row>
    <row r="525" spans="1:4">
      <c r="A525" s="821">
        <v>524</v>
      </c>
      <c r="B525" t="s">
        <v>1690</v>
      </c>
      <c r="C525" t="s">
        <v>1743</v>
      </c>
      <c r="D525" t="s">
        <v>1744</v>
      </c>
    </row>
    <row r="526" spans="1:4">
      <c r="A526" s="821">
        <v>525</v>
      </c>
      <c r="B526" t="s">
        <v>1690</v>
      </c>
      <c r="C526" t="s">
        <v>1745</v>
      </c>
      <c r="D526" t="s">
        <v>1746</v>
      </c>
    </row>
    <row r="527" spans="1:4">
      <c r="A527" s="821">
        <v>526</v>
      </c>
      <c r="B527" t="s">
        <v>1690</v>
      </c>
      <c r="C527" t="s">
        <v>1747</v>
      </c>
      <c r="D527" t="s">
        <v>1748</v>
      </c>
    </row>
    <row r="528" spans="1:4">
      <c r="A528" s="821">
        <v>527</v>
      </c>
      <c r="B528" t="s">
        <v>1690</v>
      </c>
      <c r="C528" t="s">
        <v>1749</v>
      </c>
      <c r="D528" t="s">
        <v>1750</v>
      </c>
    </row>
    <row r="529" spans="1:4">
      <c r="A529" s="821">
        <v>528</v>
      </c>
      <c r="B529" t="s">
        <v>1751</v>
      </c>
      <c r="C529" t="s">
        <v>1180</v>
      </c>
      <c r="D529" t="s">
        <v>1753</v>
      </c>
    </row>
    <row r="530" spans="1:4">
      <c r="A530" s="821">
        <v>529</v>
      </c>
      <c r="B530" t="s">
        <v>1751</v>
      </c>
      <c r="C530" t="s">
        <v>1754</v>
      </c>
      <c r="D530" t="s">
        <v>1755</v>
      </c>
    </row>
    <row r="531" spans="1:4">
      <c r="A531" s="821">
        <v>530</v>
      </c>
      <c r="B531" t="s">
        <v>1751</v>
      </c>
      <c r="C531" t="s">
        <v>1756</v>
      </c>
      <c r="D531" t="s">
        <v>1757</v>
      </c>
    </row>
    <row r="532" spans="1:4">
      <c r="A532" s="821">
        <v>531</v>
      </c>
      <c r="B532" t="s">
        <v>1751</v>
      </c>
      <c r="C532" t="s">
        <v>1758</v>
      </c>
      <c r="D532" t="s">
        <v>1759</v>
      </c>
    </row>
    <row r="533" spans="1:4">
      <c r="A533" s="821">
        <v>532</v>
      </c>
      <c r="B533" t="s">
        <v>1751</v>
      </c>
      <c r="C533" t="s">
        <v>1760</v>
      </c>
      <c r="D533" t="s">
        <v>1761</v>
      </c>
    </row>
    <row r="534" spans="1:4">
      <c r="A534" s="821">
        <v>533</v>
      </c>
      <c r="B534" t="s">
        <v>1751</v>
      </c>
      <c r="C534" t="s">
        <v>1762</v>
      </c>
      <c r="D534" t="s">
        <v>1763</v>
      </c>
    </row>
    <row r="535" spans="1:4">
      <c r="A535" s="821">
        <v>534</v>
      </c>
      <c r="B535" t="s">
        <v>1751</v>
      </c>
      <c r="C535" t="s">
        <v>1764</v>
      </c>
      <c r="D535" t="s">
        <v>1765</v>
      </c>
    </row>
    <row r="536" spans="1:4">
      <c r="A536" s="821">
        <v>535</v>
      </c>
      <c r="B536" t="s">
        <v>1751</v>
      </c>
      <c r="C536" t="s">
        <v>1766</v>
      </c>
      <c r="D536" t="s">
        <v>1767</v>
      </c>
    </row>
    <row r="537" spans="1:4">
      <c r="A537" s="821">
        <v>536</v>
      </c>
      <c r="B537" t="s">
        <v>1751</v>
      </c>
      <c r="C537" t="s">
        <v>1768</v>
      </c>
      <c r="D537" t="s">
        <v>1769</v>
      </c>
    </row>
    <row r="538" spans="1:4">
      <c r="A538" s="821">
        <v>537</v>
      </c>
      <c r="B538" t="s">
        <v>1751</v>
      </c>
      <c r="C538" t="s">
        <v>1751</v>
      </c>
      <c r="D538" t="s">
        <v>1752</v>
      </c>
    </row>
    <row r="539" spans="1:4">
      <c r="A539" s="821">
        <v>538</v>
      </c>
      <c r="B539" t="s">
        <v>1751</v>
      </c>
      <c r="C539" t="s">
        <v>1770</v>
      </c>
      <c r="D539" t="s">
        <v>1771</v>
      </c>
    </row>
    <row r="540" spans="1:4">
      <c r="A540" s="821">
        <v>539</v>
      </c>
      <c r="B540" t="s">
        <v>1751</v>
      </c>
      <c r="C540" t="s">
        <v>1772</v>
      </c>
      <c r="D540" t="s">
        <v>1773</v>
      </c>
    </row>
    <row r="541" spans="1:4">
      <c r="A541" s="821">
        <v>540</v>
      </c>
      <c r="B541" t="s">
        <v>1751</v>
      </c>
      <c r="C541" t="s">
        <v>1774</v>
      </c>
      <c r="D541" t="s">
        <v>1775</v>
      </c>
    </row>
    <row r="542" spans="1:4">
      <c r="A542" s="821">
        <v>541</v>
      </c>
      <c r="B542" t="s">
        <v>1751</v>
      </c>
      <c r="C542" t="s">
        <v>1776</v>
      </c>
      <c r="D542" t="s">
        <v>1777</v>
      </c>
    </row>
    <row r="543" spans="1:4">
      <c r="A543" s="821">
        <v>542</v>
      </c>
      <c r="B543" t="s">
        <v>1751</v>
      </c>
      <c r="C543" t="s">
        <v>1778</v>
      </c>
      <c r="D543" t="s">
        <v>1779</v>
      </c>
    </row>
    <row r="544" spans="1:4">
      <c r="A544" s="821">
        <v>543</v>
      </c>
      <c r="B544" t="s">
        <v>1751</v>
      </c>
      <c r="C544" t="s">
        <v>1780</v>
      </c>
      <c r="D544" t="s">
        <v>1781</v>
      </c>
    </row>
    <row r="545" spans="1:4">
      <c r="A545" s="821">
        <v>544</v>
      </c>
      <c r="B545" t="s">
        <v>1751</v>
      </c>
      <c r="C545" t="s">
        <v>1782</v>
      </c>
      <c r="D545" t="s">
        <v>1783</v>
      </c>
    </row>
    <row r="546" spans="1:4">
      <c r="A546" s="821">
        <v>545</v>
      </c>
      <c r="B546" t="s">
        <v>1751</v>
      </c>
      <c r="C546" t="s">
        <v>1784</v>
      </c>
      <c r="D546" t="s">
        <v>1785</v>
      </c>
    </row>
    <row r="547" spans="1:4">
      <c r="A547" s="821">
        <v>546</v>
      </c>
      <c r="B547" t="s">
        <v>1751</v>
      </c>
      <c r="C547" t="s">
        <v>1786</v>
      </c>
      <c r="D547" t="s">
        <v>1787</v>
      </c>
    </row>
    <row r="548" spans="1:4">
      <c r="A548" s="821">
        <v>547</v>
      </c>
      <c r="B548" t="s">
        <v>1751</v>
      </c>
      <c r="C548" t="s">
        <v>1788</v>
      </c>
      <c r="D548" t="s">
        <v>1789</v>
      </c>
    </row>
    <row r="549" spans="1:4">
      <c r="A549" s="821">
        <v>548</v>
      </c>
      <c r="B549" t="s">
        <v>1751</v>
      </c>
      <c r="C549" t="s">
        <v>1790</v>
      </c>
      <c r="D549" t="s">
        <v>1791</v>
      </c>
    </row>
    <row r="550" spans="1:4">
      <c r="A550" s="821">
        <v>549</v>
      </c>
      <c r="B550" t="s">
        <v>1751</v>
      </c>
      <c r="C550" t="s">
        <v>1792</v>
      </c>
      <c r="D550" t="s">
        <v>1793</v>
      </c>
    </row>
    <row r="551" spans="1:4">
      <c r="A551" s="821">
        <v>550</v>
      </c>
      <c r="B551" t="s">
        <v>1751</v>
      </c>
      <c r="C551" t="s">
        <v>1794</v>
      </c>
      <c r="D551" t="s">
        <v>1795</v>
      </c>
    </row>
    <row r="552" spans="1:4">
      <c r="A552" s="821">
        <v>551</v>
      </c>
      <c r="B552" t="s">
        <v>1751</v>
      </c>
      <c r="C552" t="s">
        <v>1796</v>
      </c>
      <c r="D552" t="s">
        <v>1797</v>
      </c>
    </row>
    <row r="553" spans="1:4">
      <c r="A553" s="821">
        <v>552</v>
      </c>
      <c r="B553" t="s">
        <v>1751</v>
      </c>
      <c r="C553" t="s">
        <v>1798</v>
      </c>
      <c r="D553" t="s">
        <v>1799</v>
      </c>
    </row>
    <row r="554" spans="1:4">
      <c r="A554" s="821">
        <v>553</v>
      </c>
      <c r="B554" t="s">
        <v>1800</v>
      </c>
      <c r="C554" t="s">
        <v>1802</v>
      </c>
      <c r="D554" t="s">
        <v>1803</v>
      </c>
    </row>
    <row r="555" spans="1:4">
      <c r="A555" s="821">
        <v>554</v>
      </c>
      <c r="B555" t="s">
        <v>1800</v>
      </c>
      <c r="C555" t="s">
        <v>1804</v>
      </c>
      <c r="D555" t="s">
        <v>1805</v>
      </c>
    </row>
    <row r="556" spans="1:4">
      <c r="A556" s="821">
        <v>555</v>
      </c>
      <c r="B556" t="s">
        <v>1800</v>
      </c>
      <c r="C556" t="s">
        <v>1806</v>
      </c>
      <c r="D556" t="s">
        <v>1807</v>
      </c>
    </row>
    <row r="557" spans="1:4">
      <c r="A557" s="821">
        <v>556</v>
      </c>
      <c r="B557" t="s">
        <v>1800</v>
      </c>
      <c r="C557" t="s">
        <v>1260</v>
      </c>
      <c r="D557" t="s">
        <v>1808</v>
      </c>
    </row>
    <row r="558" spans="1:4">
      <c r="A558" s="821">
        <v>557</v>
      </c>
      <c r="B558" t="s">
        <v>1800</v>
      </c>
      <c r="C558" t="s">
        <v>1809</v>
      </c>
      <c r="D558" t="s">
        <v>1810</v>
      </c>
    </row>
    <row r="559" spans="1:4">
      <c r="A559" s="821">
        <v>558</v>
      </c>
      <c r="B559" t="s">
        <v>1800</v>
      </c>
      <c r="C559" t="s">
        <v>1811</v>
      </c>
      <c r="D559" t="s">
        <v>1812</v>
      </c>
    </row>
    <row r="560" spans="1:4">
      <c r="A560" s="821">
        <v>559</v>
      </c>
      <c r="B560" t="s">
        <v>1800</v>
      </c>
      <c r="C560" t="s">
        <v>1813</v>
      </c>
      <c r="D560" t="s">
        <v>1814</v>
      </c>
    </row>
    <row r="561" spans="1:4">
      <c r="A561" s="821">
        <v>560</v>
      </c>
      <c r="B561" t="s">
        <v>1800</v>
      </c>
      <c r="C561" t="s">
        <v>1815</v>
      </c>
      <c r="D561" t="s">
        <v>1816</v>
      </c>
    </row>
    <row r="562" spans="1:4">
      <c r="A562" s="821">
        <v>561</v>
      </c>
      <c r="B562" t="s">
        <v>1800</v>
      </c>
      <c r="C562" t="s">
        <v>1817</v>
      </c>
      <c r="D562" t="s">
        <v>1818</v>
      </c>
    </row>
    <row r="563" spans="1:4">
      <c r="A563" s="821">
        <v>562</v>
      </c>
      <c r="B563" t="s">
        <v>1800</v>
      </c>
      <c r="C563" t="s">
        <v>1800</v>
      </c>
      <c r="D563" t="s">
        <v>1801</v>
      </c>
    </row>
    <row r="564" spans="1:4">
      <c r="A564" s="821">
        <v>563</v>
      </c>
      <c r="B564" t="s">
        <v>1800</v>
      </c>
      <c r="C564" t="s">
        <v>1819</v>
      </c>
      <c r="D564" t="s">
        <v>1820</v>
      </c>
    </row>
    <row r="565" spans="1:4">
      <c r="A565" s="821">
        <v>564</v>
      </c>
      <c r="B565" t="s">
        <v>1800</v>
      </c>
      <c r="C565" t="s">
        <v>1821</v>
      </c>
      <c r="D565" t="s">
        <v>1822</v>
      </c>
    </row>
    <row r="566" spans="1:4">
      <c r="A566" s="821">
        <v>565</v>
      </c>
      <c r="B566" t="s">
        <v>1800</v>
      </c>
      <c r="C566" t="s">
        <v>1823</v>
      </c>
      <c r="D566" t="s">
        <v>1824</v>
      </c>
    </row>
    <row r="567" spans="1:4">
      <c r="A567" s="821">
        <v>566</v>
      </c>
      <c r="B567" t="s">
        <v>1800</v>
      </c>
      <c r="C567" t="s">
        <v>1825</v>
      </c>
      <c r="D567" t="s">
        <v>1826</v>
      </c>
    </row>
    <row r="568" spans="1:4">
      <c r="A568" s="821">
        <v>567</v>
      </c>
      <c r="B568" t="s">
        <v>1800</v>
      </c>
      <c r="C568" t="s">
        <v>1827</v>
      </c>
      <c r="D568" t="s">
        <v>1828</v>
      </c>
    </row>
    <row r="569" spans="1:4">
      <c r="A569" s="821">
        <v>568</v>
      </c>
      <c r="B569" t="s">
        <v>1800</v>
      </c>
      <c r="C569" t="s">
        <v>1829</v>
      </c>
      <c r="D569" t="s">
        <v>1830</v>
      </c>
    </row>
    <row r="570" spans="1:4">
      <c r="A570" s="821">
        <v>569</v>
      </c>
      <c r="B570" t="s">
        <v>1800</v>
      </c>
      <c r="C570" t="s">
        <v>1831</v>
      </c>
      <c r="D570" t="s">
        <v>1832</v>
      </c>
    </row>
    <row r="571" spans="1:4">
      <c r="A571" s="821">
        <v>570</v>
      </c>
      <c r="B571" t="s">
        <v>1800</v>
      </c>
      <c r="C571" t="s">
        <v>1833</v>
      </c>
      <c r="D571" t="s">
        <v>1834</v>
      </c>
    </row>
    <row r="572" spans="1:4">
      <c r="A572" s="821">
        <v>571</v>
      </c>
      <c r="B572" t="s">
        <v>1800</v>
      </c>
      <c r="C572" t="s">
        <v>1835</v>
      </c>
      <c r="D572" t="s">
        <v>1836</v>
      </c>
    </row>
    <row r="573" spans="1:4">
      <c r="A573" s="821">
        <v>572</v>
      </c>
      <c r="B573" t="s">
        <v>1800</v>
      </c>
      <c r="C573" t="s">
        <v>1837</v>
      </c>
      <c r="D573" t="s">
        <v>1838</v>
      </c>
    </row>
    <row r="574" spans="1:4">
      <c r="A574" s="821">
        <v>573</v>
      </c>
      <c r="B574" t="s">
        <v>1800</v>
      </c>
      <c r="C574" t="s">
        <v>1839</v>
      </c>
      <c r="D574" t="s">
        <v>1840</v>
      </c>
    </row>
    <row r="575" spans="1:4">
      <c r="A575" s="821">
        <v>574</v>
      </c>
      <c r="B575" t="s">
        <v>1800</v>
      </c>
      <c r="C575" t="s">
        <v>1841</v>
      </c>
      <c r="D575" t="s">
        <v>1842</v>
      </c>
    </row>
    <row r="576" spans="1:4">
      <c r="A576" s="821">
        <v>575</v>
      </c>
      <c r="B576" t="s">
        <v>1800</v>
      </c>
      <c r="C576" t="s">
        <v>1843</v>
      </c>
      <c r="D576" t="s">
        <v>1844</v>
      </c>
    </row>
    <row r="577" spans="1:4">
      <c r="A577" s="821">
        <v>576</v>
      </c>
      <c r="B577" t="s">
        <v>1800</v>
      </c>
      <c r="C577" t="s">
        <v>1845</v>
      </c>
      <c r="D577" t="s">
        <v>1846</v>
      </c>
    </row>
    <row r="578" spans="1:4">
      <c r="A578" s="821">
        <v>577</v>
      </c>
      <c r="B578" t="s">
        <v>1800</v>
      </c>
      <c r="C578" t="s">
        <v>1847</v>
      </c>
      <c r="D578" t="s">
        <v>1848</v>
      </c>
    </row>
    <row r="579" spans="1:4">
      <c r="A579" s="821">
        <v>578</v>
      </c>
      <c r="B579" t="s">
        <v>1800</v>
      </c>
      <c r="C579" t="s">
        <v>1849</v>
      </c>
      <c r="D579" t="s">
        <v>1850</v>
      </c>
    </row>
    <row r="580" spans="1:4">
      <c r="A580" s="821">
        <v>579</v>
      </c>
      <c r="B580" t="s">
        <v>1851</v>
      </c>
      <c r="C580" t="s">
        <v>1853</v>
      </c>
      <c r="D580" t="s">
        <v>1854</v>
      </c>
    </row>
    <row r="581" spans="1:4">
      <c r="A581" s="821">
        <v>580</v>
      </c>
      <c r="B581" t="s">
        <v>1851</v>
      </c>
      <c r="C581" t="s">
        <v>1855</v>
      </c>
      <c r="D581" t="s">
        <v>1856</v>
      </c>
    </row>
    <row r="582" spans="1:4">
      <c r="A582" s="821">
        <v>581</v>
      </c>
      <c r="B582" t="s">
        <v>1851</v>
      </c>
      <c r="C582" t="s">
        <v>1857</v>
      </c>
      <c r="D582" t="s">
        <v>1858</v>
      </c>
    </row>
    <row r="583" spans="1:4">
      <c r="A583" s="821">
        <v>582</v>
      </c>
      <c r="B583" t="s">
        <v>1851</v>
      </c>
      <c r="C583" t="s">
        <v>1859</v>
      </c>
      <c r="D583" t="s">
        <v>1860</v>
      </c>
    </row>
    <row r="584" spans="1:4">
      <c r="A584" s="821">
        <v>583</v>
      </c>
      <c r="B584" t="s">
        <v>1851</v>
      </c>
      <c r="C584" t="s">
        <v>1861</v>
      </c>
      <c r="D584" t="s">
        <v>1862</v>
      </c>
    </row>
    <row r="585" spans="1:4">
      <c r="A585" s="821">
        <v>584</v>
      </c>
      <c r="B585" t="s">
        <v>1851</v>
      </c>
      <c r="C585" t="s">
        <v>1863</v>
      </c>
      <c r="D585" t="s">
        <v>1864</v>
      </c>
    </row>
    <row r="586" spans="1:4">
      <c r="A586" s="821">
        <v>585</v>
      </c>
      <c r="B586" t="s">
        <v>1851</v>
      </c>
      <c r="C586" t="s">
        <v>1865</v>
      </c>
      <c r="D586" t="s">
        <v>1866</v>
      </c>
    </row>
    <row r="587" spans="1:4">
      <c r="A587" s="821">
        <v>586</v>
      </c>
      <c r="B587" t="s">
        <v>1851</v>
      </c>
      <c r="C587" t="s">
        <v>1867</v>
      </c>
      <c r="D587" t="s">
        <v>1868</v>
      </c>
    </row>
    <row r="588" spans="1:4">
      <c r="A588" s="821">
        <v>587</v>
      </c>
      <c r="B588" t="s">
        <v>1851</v>
      </c>
      <c r="C588" t="s">
        <v>1869</v>
      </c>
      <c r="D588" t="s">
        <v>1870</v>
      </c>
    </row>
    <row r="589" spans="1:4">
      <c r="A589" s="821">
        <v>588</v>
      </c>
      <c r="B589" t="s">
        <v>1851</v>
      </c>
      <c r="C589" t="s">
        <v>1871</v>
      </c>
      <c r="D589" t="s">
        <v>1872</v>
      </c>
    </row>
    <row r="590" spans="1:4">
      <c r="A590" s="821">
        <v>589</v>
      </c>
      <c r="B590" t="s">
        <v>1851</v>
      </c>
      <c r="C590" t="s">
        <v>1873</v>
      </c>
      <c r="D590" t="s">
        <v>1874</v>
      </c>
    </row>
    <row r="591" spans="1:4">
      <c r="A591" s="821">
        <v>590</v>
      </c>
      <c r="B591" t="s">
        <v>1851</v>
      </c>
      <c r="C591" t="s">
        <v>1851</v>
      </c>
      <c r="D591" t="s">
        <v>1852</v>
      </c>
    </row>
    <row r="592" spans="1:4">
      <c r="A592" s="821">
        <v>591</v>
      </c>
      <c r="B592" t="s">
        <v>1851</v>
      </c>
      <c r="C592" t="s">
        <v>1875</v>
      </c>
      <c r="D592" t="s">
        <v>1876</v>
      </c>
    </row>
    <row r="593" spans="1:4">
      <c r="A593" s="821">
        <v>592</v>
      </c>
      <c r="B593" t="s">
        <v>1851</v>
      </c>
      <c r="C593" t="s">
        <v>1877</v>
      </c>
      <c r="D593" t="s">
        <v>1878</v>
      </c>
    </row>
    <row r="594" spans="1:4">
      <c r="A594" s="821">
        <v>593</v>
      </c>
      <c r="B594" t="s">
        <v>1851</v>
      </c>
      <c r="C594" t="s">
        <v>1879</v>
      </c>
      <c r="D594" t="s">
        <v>1880</v>
      </c>
    </row>
    <row r="595" spans="1:4">
      <c r="A595" s="821">
        <v>594</v>
      </c>
      <c r="B595" t="s">
        <v>1851</v>
      </c>
      <c r="C595" t="s">
        <v>1881</v>
      </c>
      <c r="D595" t="s">
        <v>1882</v>
      </c>
    </row>
    <row r="596" spans="1:4">
      <c r="A596" s="821">
        <v>595</v>
      </c>
      <c r="B596" t="s">
        <v>1851</v>
      </c>
      <c r="C596" t="s">
        <v>1883</v>
      </c>
      <c r="D596" t="s">
        <v>1884</v>
      </c>
    </row>
    <row r="597" spans="1:4">
      <c r="A597" s="821">
        <v>596</v>
      </c>
      <c r="B597" t="s">
        <v>1851</v>
      </c>
      <c r="C597" t="s">
        <v>1723</v>
      </c>
      <c r="D597" t="s">
        <v>1885</v>
      </c>
    </row>
    <row r="598" spans="1:4">
      <c r="A598" s="821">
        <v>597</v>
      </c>
      <c r="B598" t="s">
        <v>1851</v>
      </c>
      <c r="C598" t="s">
        <v>1886</v>
      </c>
      <c r="D598" t="s">
        <v>1887</v>
      </c>
    </row>
    <row r="599" spans="1:4">
      <c r="A599" s="821">
        <v>598</v>
      </c>
      <c r="B599" t="s">
        <v>1851</v>
      </c>
      <c r="C599" t="s">
        <v>1888</v>
      </c>
      <c r="D599" t="s">
        <v>1889</v>
      </c>
    </row>
    <row r="600" spans="1:4">
      <c r="A600" s="821">
        <v>599</v>
      </c>
      <c r="B600" t="s">
        <v>1851</v>
      </c>
      <c r="C600" t="s">
        <v>1890</v>
      </c>
      <c r="D600" t="s">
        <v>1891</v>
      </c>
    </row>
    <row r="601" spans="1:4">
      <c r="A601" s="821">
        <v>600</v>
      </c>
      <c r="B601" t="s">
        <v>1851</v>
      </c>
      <c r="C601" t="s">
        <v>1892</v>
      </c>
      <c r="D601" t="s">
        <v>1893</v>
      </c>
    </row>
    <row r="602" spans="1:4">
      <c r="A602" s="821">
        <v>601</v>
      </c>
      <c r="B602" t="s">
        <v>1851</v>
      </c>
      <c r="C602" t="s">
        <v>1894</v>
      </c>
      <c r="D602" t="s">
        <v>1895</v>
      </c>
    </row>
    <row r="603" spans="1:4">
      <c r="A603" s="821">
        <v>602</v>
      </c>
      <c r="B603" t="s">
        <v>1851</v>
      </c>
      <c r="C603" t="s">
        <v>1896</v>
      </c>
      <c r="D603" t="s">
        <v>1897</v>
      </c>
    </row>
    <row r="604" spans="1:4">
      <c r="A604" s="821">
        <v>603</v>
      </c>
      <c r="B604" t="s">
        <v>1851</v>
      </c>
      <c r="C604" t="s">
        <v>1898</v>
      </c>
      <c r="D604" t="s">
        <v>1899</v>
      </c>
    </row>
    <row r="605" spans="1:4">
      <c r="A605" s="821">
        <v>604</v>
      </c>
      <c r="B605" t="s">
        <v>1851</v>
      </c>
      <c r="C605" t="s">
        <v>1900</v>
      </c>
      <c r="D605" t="s">
        <v>1901</v>
      </c>
    </row>
    <row r="606" spans="1:4">
      <c r="A606" s="821">
        <v>605</v>
      </c>
      <c r="B606" t="s">
        <v>1851</v>
      </c>
      <c r="C606" t="s">
        <v>1902</v>
      </c>
      <c r="D606" t="s">
        <v>1903</v>
      </c>
    </row>
    <row r="607" spans="1:4">
      <c r="A607" s="821">
        <v>606</v>
      </c>
      <c r="B607" t="s">
        <v>1851</v>
      </c>
      <c r="C607" t="s">
        <v>1904</v>
      </c>
      <c r="D607" t="s">
        <v>1905</v>
      </c>
    </row>
    <row r="608" spans="1:4">
      <c r="A608" s="821">
        <v>607</v>
      </c>
      <c r="B608" t="s">
        <v>1851</v>
      </c>
      <c r="C608" t="s">
        <v>1906</v>
      </c>
      <c r="D608" t="s">
        <v>1907</v>
      </c>
    </row>
    <row r="609" spans="1:4">
      <c r="A609" s="821">
        <v>608</v>
      </c>
      <c r="B609" t="s">
        <v>1851</v>
      </c>
      <c r="C609" t="s">
        <v>1908</v>
      </c>
      <c r="D609" t="s">
        <v>1909</v>
      </c>
    </row>
    <row r="610" spans="1:4">
      <c r="A610" s="821">
        <v>609</v>
      </c>
      <c r="B610" t="s">
        <v>1910</v>
      </c>
      <c r="C610" t="s">
        <v>1912</v>
      </c>
      <c r="D610" t="s">
        <v>1913</v>
      </c>
    </row>
    <row r="611" spans="1:4">
      <c r="A611" s="821">
        <v>610</v>
      </c>
      <c r="B611" t="s">
        <v>1910</v>
      </c>
      <c r="C611" t="s">
        <v>1914</v>
      </c>
      <c r="D611" t="s">
        <v>1915</v>
      </c>
    </row>
    <row r="612" spans="1:4">
      <c r="A612" s="821">
        <v>611</v>
      </c>
      <c r="B612" t="s">
        <v>1910</v>
      </c>
      <c r="C612" t="s">
        <v>1916</v>
      </c>
      <c r="D612" t="s">
        <v>1917</v>
      </c>
    </row>
    <row r="613" spans="1:4">
      <c r="A613" s="821">
        <v>612</v>
      </c>
      <c r="B613" t="s">
        <v>1910</v>
      </c>
      <c r="C613" t="s">
        <v>1918</v>
      </c>
      <c r="D613" t="s">
        <v>1919</v>
      </c>
    </row>
    <row r="614" spans="1:4">
      <c r="A614" s="821">
        <v>613</v>
      </c>
      <c r="B614" t="s">
        <v>1910</v>
      </c>
      <c r="C614" t="s">
        <v>1920</v>
      </c>
      <c r="D614" t="s">
        <v>1921</v>
      </c>
    </row>
    <row r="615" spans="1:4">
      <c r="A615" s="821">
        <v>614</v>
      </c>
      <c r="B615" t="s">
        <v>1910</v>
      </c>
      <c r="C615" t="s">
        <v>1922</v>
      </c>
      <c r="D615" t="s">
        <v>1923</v>
      </c>
    </row>
    <row r="616" spans="1:4">
      <c r="A616" s="821">
        <v>615</v>
      </c>
      <c r="B616" t="s">
        <v>1910</v>
      </c>
      <c r="C616" t="s">
        <v>1924</v>
      </c>
      <c r="D616" t="s">
        <v>1925</v>
      </c>
    </row>
    <row r="617" spans="1:4">
      <c r="A617" s="821">
        <v>616</v>
      </c>
      <c r="B617" t="s">
        <v>1910</v>
      </c>
      <c r="C617" t="s">
        <v>1910</v>
      </c>
      <c r="D617" t="s">
        <v>1911</v>
      </c>
    </row>
    <row r="618" spans="1:4">
      <c r="A618" s="821">
        <v>617</v>
      </c>
      <c r="B618" t="s">
        <v>1910</v>
      </c>
      <c r="C618" t="s">
        <v>1926</v>
      </c>
      <c r="D618" t="s">
        <v>1927</v>
      </c>
    </row>
    <row r="619" spans="1:4">
      <c r="A619" s="821">
        <v>618</v>
      </c>
      <c r="B619" t="s">
        <v>1910</v>
      </c>
      <c r="C619" t="s">
        <v>1928</v>
      </c>
      <c r="D619" t="s">
        <v>1929</v>
      </c>
    </row>
    <row r="620" spans="1:4">
      <c r="A620" s="821">
        <v>619</v>
      </c>
      <c r="B620" t="s">
        <v>1910</v>
      </c>
      <c r="C620" t="s">
        <v>1930</v>
      </c>
      <c r="D620" t="s">
        <v>1931</v>
      </c>
    </row>
    <row r="621" spans="1:4">
      <c r="A621" s="821">
        <v>620</v>
      </c>
      <c r="B621" t="s">
        <v>1910</v>
      </c>
      <c r="C621" t="s">
        <v>1932</v>
      </c>
      <c r="D621" t="s">
        <v>1933</v>
      </c>
    </row>
    <row r="622" spans="1:4">
      <c r="A622" s="821">
        <v>621</v>
      </c>
      <c r="B622" t="s">
        <v>1910</v>
      </c>
      <c r="C622" t="s">
        <v>1934</v>
      </c>
      <c r="D622" t="s">
        <v>1935</v>
      </c>
    </row>
    <row r="623" spans="1:4">
      <c r="A623" s="821">
        <v>622</v>
      </c>
      <c r="B623" t="s">
        <v>1910</v>
      </c>
      <c r="C623" t="s">
        <v>1936</v>
      </c>
      <c r="D623" t="s">
        <v>1937</v>
      </c>
    </row>
    <row r="624" spans="1:4">
      <c r="A624" s="821">
        <v>623</v>
      </c>
      <c r="B624" t="s">
        <v>1910</v>
      </c>
      <c r="C624" t="s">
        <v>1938</v>
      </c>
      <c r="D624" t="s">
        <v>1939</v>
      </c>
    </row>
    <row r="625" spans="1:4">
      <c r="A625" s="821">
        <v>624</v>
      </c>
      <c r="B625" t="s">
        <v>1910</v>
      </c>
      <c r="C625" t="s">
        <v>1940</v>
      </c>
      <c r="D625" t="s">
        <v>1941</v>
      </c>
    </row>
    <row r="626" spans="1:4">
      <c r="A626" s="821">
        <v>625</v>
      </c>
      <c r="B626" t="s">
        <v>1942</v>
      </c>
      <c r="C626" t="s">
        <v>1944</v>
      </c>
      <c r="D626" t="s">
        <v>1945</v>
      </c>
    </row>
    <row r="627" spans="1:4">
      <c r="A627" s="821">
        <v>626</v>
      </c>
      <c r="B627" t="s">
        <v>1942</v>
      </c>
      <c r="C627" t="s">
        <v>1946</v>
      </c>
      <c r="D627" t="s">
        <v>1947</v>
      </c>
    </row>
    <row r="628" spans="1:4">
      <c r="A628" s="821">
        <v>627</v>
      </c>
      <c r="B628" t="s">
        <v>1942</v>
      </c>
      <c r="C628" t="s">
        <v>1948</v>
      </c>
      <c r="D628" t="s">
        <v>1949</v>
      </c>
    </row>
    <row r="629" spans="1:4">
      <c r="A629" s="821">
        <v>628</v>
      </c>
      <c r="B629" t="s">
        <v>1942</v>
      </c>
      <c r="C629" t="s">
        <v>1950</v>
      </c>
      <c r="D629" t="s">
        <v>1951</v>
      </c>
    </row>
    <row r="630" spans="1:4">
      <c r="A630" s="821">
        <v>629</v>
      </c>
      <c r="B630" t="s">
        <v>1942</v>
      </c>
      <c r="C630" t="s">
        <v>1952</v>
      </c>
      <c r="D630" t="s">
        <v>1953</v>
      </c>
    </row>
    <row r="631" spans="1:4">
      <c r="A631" s="821">
        <v>630</v>
      </c>
      <c r="B631" t="s">
        <v>1942</v>
      </c>
      <c r="C631" t="s">
        <v>1954</v>
      </c>
      <c r="D631" t="s">
        <v>1955</v>
      </c>
    </row>
    <row r="632" spans="1:4">
      <c r="A632" s="821">
        <v>631</v>
      </c>
      <c r="B632" t="s">
        <v>1942</v>
      </c>
      <c r="C632" t="s">
        <v>723</v>
      </c>
      <c r="D632" t="s">
        <v>1956</v>
      </c>
    </row>
    <row r="633" spans="1:4">
      <c r="A633" s="821">
        <v>632</v>
      </c>
      <c r="B633" t="s">
        <v>1942</v>
      </c>
      <c r="C633" t="s">
        <v>1957</v>
      </c>
      <c r="D633" t="s">
        <v>1958</v>
      </c>
    </row>
    <row r="634" spans="1:4">
      <c r="A634" s="821">
        <v>633</v>
      </c>
      <c r="B634" t="s">
        <v>1942</v>
      </c>
      <c r="C634" t="s">
        <v>1959</v>
      </c>
      <c r="D634" t="s">
        <v>1960</v>
      </c>
    </row>
    <row r="635" spans="1:4">
      <c r="A635" s="821">
        <v>634</v>
      </c>
      <c r="B635" t="s">
        <v>1942</v>
      </c>
      <c r="C635" t="s">
        <v>1942</v>
      </c>
      <c r="D635" t="s">
        <v>1943</v>
      </c>
    </row>
    <row r="636" spans="1:4">
      <c r="A636" s="821">
        <v>635</v>
      </c>
      <c r="B636" t="s">
        <v>1942</v>
      </c>
      <c r="C636" t="s">
        <v>1961</v>
      </c>
      <c r="D636" t="s">
        <v>1962</v>
      </c>
    </row>
    <row r="637" spans="1:4">
      <c r="A637" s="821">
        <v>636</v>
      </c>
      <c r="B637" t="s">
        <v>1942</v>
      </c>
      <c r="C637" t="s">
        <v>1963</v>
      </c>
      <c r="D637" t="s">
        <v>1964</v>
      </c>
    </row>
    <row r="638" spans="1:4">
      <c r="A638" s="821">
        <v>637</v>
      </c>
      <c r="B638" t="s">
        <v>1942</v>
      </c>
      <c r="C638" t="s">
        <v>1965</v>
      </c>
      <c r="D638" t="s">
        <v>1966</v>
      </c>
    </row>
    <row r="639" spans="1:4">
      <c r="A639" s="821">
        <v>638</v>
      </c>
      <c r="B639" t="s">
        <v>1942</v>
      </c>
      <c r="C639" t="s">
        <v>1967</v>
      </c>
      <c r="D639" t="s">
        <v>1968</v>
      </c>
    </row>
    <row r="640" spans="1:4">
      <c r="A640" s="821">
        <v>639</v>
      </c>
      <c r="B640" t="s">
        <v>1942</v>
      </c>
      <c r="C640" t="s">
        <v>1969</v>
      </c>
      <c r="D640" t="s">
        <v>1970</v>
      </c>
    </row>
    <row r="641" spans="1:4">
      <c r="A641" s="821">
        <v>640</v>
      </c>
      <c r="B641" t="s">
        <v>1942</v>
      </c>
      <c r="C641" t="s">
        <v>1971</v>
      </c>
      <c r="D641" t="s">
        <v>1972</v>
      </c>
    </row>
    <row r="642" spans="1:4">
      <c r="A642" s="821">
        <v>641</v>
      </c>
      <c r="B642" t="s">
        <v>1942</v>
      </c>
      <c r="C642" t="s">
        <v>1973</v>
      </c>
      <c r="D642" t="s">
        <v>1974</v>
      </c>
    </row>
    <row r="643" spans="1:4">
      <c r="A643" s="821">
        <v>642</v>
      </c>
      <c r="B643" t="s">
        <v>1942</v>
      </c>
      <c r="C643" t="s">
        <v>1975</v>
      </c>
      <c r="D643" t="s">
        <v>1976</v>
      </c>
    </row>
    <row r="644" spans="1:4">
      <c r="A644" s="821">
        <v>643</v>
      </c>
      <c r="B644" t="s">
        <v>1942</v>
      </c>
      <c r="C644" t="s">
        <v>1977</v>
      </c>
      <c r="D644" t="s">
        <v>1978</v>
      </c>
    </row>
    <row r="645" spans="1:4">
      <c r="A645" s="821">
        <v>644</v>
      </c>
      <c r="B645" t="s">
        <v>1942</v>
      </c>
      <c r="C645" t="s">
        <v>1979</v>
      </c>
      <c r="D645" t="s">
        <v>1980</v>
      </c>
    </row>
    <row r="646" spans="1:4">
      <c r="A646" s="821">
        <v>645</v>
      </c>
      <c r="B646" t="s">
        <v>1942</v>
      </c>
      <c r="C646" t="s">
        <v>1981</v>
      </c>
      <c r="D646" t="s">
        <v>1982</v>
      </c>
    </row>
    <row r="647" spans="1:4">
      <c r="A647" s="821">
        <v>646</v>
      </c>
      <c r="B647" t="s">
        <v>1983</v>
      </c>
      <c r="C647" t="s">
        <v>1985</v>
      </c>
      <c r="D647" t="s">
        <v>1986</v>
      </c>
    </row>
    <row r="648" spans="1:4">
      <c r="A648" s="821">
        <v>647</v>
      </c>
      <c r="B648" t="s">
        <v>1983</v>
      </c>
      <c r="C648" t="s">
        <v>1987</v>
      </c>
      <c r="D648" t="s">
        <v>1988</v>
      </c>
    </row>
    <row r="649" spans="1:4">
      <c r="A649" s="821">
        <v>648</v>
      </c>
      <c r="B649" t="s">
        <v>1983</v>
      </c>
      <c r="C649" t="s">
        <v>1989</v>
      </c>
      <c r="D649" t="s">
        <v>1990</v>
      </c>
    </row>
    <row r="650" spans="1:4">
      <c r="A650" s="821">
        <v>649</v>
      </c>
      <c r="B650" t="s">
        <v>1983</v>
      </c>
      <c r="C650" t="s">
        <v>1991</v>
      </c>
      <c r="D650" t="s">
        <v>1992</v>
      </c>
    </row>
    <row r="651" spans="1:4">
      <c r="A651" s="821">
        <v>650</v>
      </c>
      <c r="B651" t="s">
        <v>1983</v>
      </c>
      <c r="C651" t="s">
        <v>1993</v>
      </c>
      <c r="D651" t="s">
        <v>1994</v>
      </c>
    </row>
    <row r="652" spans="1:4">
      <c r="A652" s="821">
        <v>651</v>
      </c>
      <c r="B652" t="s">
        <v>1983</v>
      </c>
      <c r="C652" t="s">
        <v>1995</v>
      </c>
      <c r="D652" t="s">
        <v>1996</v>
      </c>
    </row>
    <row r="653" spans="1:4">
      <c r="A653" s="821">
        <v>652</v>
      </c>
      <c r="B653" t="s">
        <v>1983</v>
      </c>
      <c r="C653" t="s">
        <v>1997</v>
      </c>
      <c r="D653" t="s">
        <v>1998</v>
      </c>
    </row>
    <row r="654" spans="1:4">
      <c r="A654" s="821">
        <v>653</v>
      </c>
      <c r="B654" t="s">
        <v>1983</v>
      </c>
      <c r="C654" t="s">
        <v>1999</v>
      </c>
      <c r="D654" t="s">
        <v>2000</v>
      </c>
    </row>
    <row r="655" spans="1:4">
      <c r="A655" s="821">
        <v>654</v>
      </c>
      <c r="B655" t="s">
        <v>1983</v>
      </c>
      <c r="C655" t="s">
        <v>2001</v>
      </c>
      <c r="D655" t="s">
        <v>2002</v>
      </c>
    </row>
    <row r="656" spans="1:4">
      <c r="A656" s="821">
        <v>655</v>
      </c>
      <c r="B656" t="s">
        <v>1983</v>
      </c>
      <c r="C656" t="s">
        <v>2003</v>
      </c>
      <c r="D656" t="s">
        <v>2004</v>
      </c>
    </row>
    <row r="657" spans="1:4">
      <c r="A657" s="821">
        <v>656</v>
      </c>
      <c r="B657" t="s">
        <v>1983</v>
      </c>
      <c r="C657" t="s">
        <v>1983</v>
      </c>
      <c r="D657" t="s">
        <v>1984</v>
      </c>
    </row>
    <row r="658" spans="1:4">
      <c r="A658" s="821">
        <v>657</v>
      </c>
      <c r="B658" t="s">
        <v>1983</v>
      </c>
      <c r="C658" t="s">
        <v>2005</v>
      </c>
      <c r="D658" t="s">
        <v>2006</v>
      </c>
    </row>
    <row r="659" spans="1:4">
      <c r="A659" s="821">
        <v>658</v>
      </c>
      <c r="B659" t="s">
        <v>1983</v>
      </c>
      <c r="C659" t="s">
        <v>2007</v>
      </c>
      <c r="D659" t="s">
        <v>2008</v>
      </c>
    </row>
    <row r="660" spans="1:4">
      <c r="A660" s="821">
        <v>659</v>
      </c>
      <c r="B660" t="s">
        <v>1983</v>
      </c>
      <c r="C660" t="s">
        <v>2009</v>
      </c>
      <c r="D660" t="s">
        <v>2010</v>
      </c>
    </row>
    <row r="661" spans="1:4">
      <c r="A661" s="821">
        <v>660</v>
      </c>
      <c r="B661" t="s">
        <v>1983</v>
      </c>
      <c r="C661" t="s">
        <v>1378</v>
      </c>
      <c r="D661" t="s">
        <v>2011</v>
      </c>
    </row>
    <row r="662" spans="1:4">
      <c r="A662" s="821">
        <v>661</v>
      </c>
      <c r="B662" t="s">
        <v>1983</v>
      </c>
      <c r="C662" t="s">
        <v>2012</v>
      </c>
      <c r="D662" t="s">
        <v>2013</v>
      </c>
    </row>
    <row r="663" spans="1:4">
      <c r="A663" s="821">
        <v>662</v>
      </c>
      <c r="B663" t="s">
        <v>1983</v>
      </c>
      <c r="C663" t="s">
        <v>2014</v>
      </c>
      <c r="D663" t="s">
        <v>2015</v>
      </c>
    </row>
    <row r="664" spans="1:4">
      <c r="A664" s="821">
        <v>663</v>
      </c>
      <c r="B664" t="s">
        <v>1983</v>
      </c>
      <c r="C664" t="s">
        <v>2016</v>
      </c>
      <c r="D664" t="s">
        <v>2017</v>
      </c>
    </row>
    <row r="665" spans="1:4">
      <c r="A665" s="821">
        <v>664</v>
      </c>
      <c r="B665" t="s">
        <v>1983</v>
      </c>
      <c r="C665" t="s">
        <v>2018</v>
      </c>
      <c r="D665" t="s">
        <v>2019</v>
      </c>
    </row>
    <row r="666" spans="1:4">
      <c r="A666" s="821">
        <v>665</v>
      </c>
      <c r="B666" t="s">
        <v>1983</v>
      </c>
      <c r="C666" t="s">
        <v>2020</v>
      </c>
      <c r="D666" t="s">
        <v>2021</v>
      </c>
    </row>
    <row r="667" spans="1:4">
      <c r="A667" s="821">
        <v>666</v>
      </c>
      <c r="B667" t="s">
        <v>2022</v>
      </c>
      <c r="C667" t="s">
        <v>2024</v>
      </c>
      <c r="D667" t="s">
        <v>2025</v>
      </c>
    </row>
    <row r="668" spans="1:4">
      <c r="A668" s="821">
        <v>667</v>
      </c>
      <c r="B668" t="s">
        <v>2022</v>
      </c>
      <c r="C668" t="s">
        <v>2026</v>
      </c>
      <c r="D668" t="s">
        <v>2027</v>
      </c>
    </row>
    <row r="669" spans="1:4">
      <c r="A669" s="821">
        <v>668</v>
      </c>
      <c r="B669" t="s">
        <v>2022</v>
      </c>
      <c r="C669" t="s">
        <v>2028</v>
      </c>
      <c r="D669" t="s">
        <v>2029</v>
      </c>
    </row>
    <row r="670" spans="1:4">
      <c r="A670" s="821">
        <v>669</v>
      </c>
      <c r="B670" t="s">
        <v>2022</v>
      </c>
      <c r="C670" t="s">
        <v>2030</v>
      </c>
      <c r="D670" t="s">
        <v>2031</v>
      </c>
    </row>
    <row r="671" spans="1:4">
      <c r="A671" s="821">
        <v>670</v>
      </c>
      <c r="B671" t="s">
        <v>2022</v>
      </c>
      <c r="C671" t="s">
        <v>2032</v>
      </c>
      <c r="D671" t="s">
        <v>2033</v>
      </c>
    </row>
    <row r="672" spans="1:4">
      <c r="A672" s="821">
        <v>671</v>
      </c>
      <c r="B672" t="s">
        <v>2022</v>
      </c>
      <c r="C672" t="s">
        <v>2034</v>
      </c>
      <c r="D672" t="s">
        <v>2035</v>
      </c>
    </row>
    <row r="673" spans="1:4">
      <c r="A673" s="821">
        <v>672</v>
      </c>
      <c r="B673" t="s">
        <v>2022</v>
      </c>
      <c r="C673" t="s">
        <v>2036</v>
      </c>
      <c r="D673" t="s">
        <v>2037</v>
      </c>
    </row>
    <row r="674" spans="1:4">
      <c r="A674" s="821">
        <v>673</v>
      </c>
      <c r="B674" t="s">
        <v>2022</v>
      </c>
      <c r="C674" t="s">
        <v>2038</v>
      </c>
      <c r="D674" t="s">
        <v>2039</v>
      </c>
    </row>
    <row r="675" spans="1:4">
      <c r="A675" s="821">
        <v>674</v>
      </c>
      <c r="B675" t="s">
        <v>2022</v>
      </c>
      <c r="C675" t="s">
        <v>1770</v>
      </c>
      <c r="D675" t="s">
        <v>2040</v>
      </c>
    </row>
    <row r="676" spans="1:4">
      <c r="A676" s="821">
        <v>675</v>
      </c>
      <c r="B676" t="s">
        <v>2022</v>
      </c>
      <c r="C676" t="s">
        <v>2022</v>
      </c>
      <c r="D676" t="s">
        <v>2023</v>
      </c>
    </row>
    <row r="677" spans="1:4">
      <c r="A677" s="821">
        <v>676</v>
      </c>
      <c r="B677" t="s">
        <v>2022</v>
      </c>
      <c r="C677" t="s">
        <v>2041</v>
      </c>
      <c r="D677" t="s">
        <v>2042</v>
      </c>
    </row>
    <row r="678" spans="1:4">
      <c r="A678" s="821">
        <v>677</v>
      </c>
      <c r="B678" t="s">
        <v>2022</v>
      </c>
      <c r="C678" t="s">
        <v>2043</v>
      </c>
      <c r="D678" t="s">
        <v>2044</v>
      </c>
    </row>
    <row r="679" spans="1:4">
      <c r="A679" s="821">
        <v>678</v>
      </c>
      <c r="B679" t="s">
        <v>2022</v>
      </c>
      <c r="C679" t="s">
        <v>1232</v>
      </c>
      <c r="D679" t="s">
        <v>2045</v>
      </c>
    </row>
    <row r="680" spans="1:4">
      <c r="A680" s="821">
        <v>679</v>
      </c>
      <c r="B680" t="s">
        <v>2022</v>
      </c>
      <c r="C680" t="s">
        <v>2046</v>
      </c>
      <c r="D680" t="s">
        <v>2047</v>
      </c>
    </row>
    <row r="681" spans="1:4">
      <c r="A681" s="821">
        <v>680</v>
      </c>
      <c r="B681" t="s">
        <v>2022</v>
      </c>
      <c r="C681" t="s">
        <v>2048</v>
      </c>
      <c r="D681" t="s">
        <v>2049</v>
      </c>
    </row>
    <row r="682" spans="1:4">
      <c r="A682" s="821">
        <v>681</v>
      </c>
      <c r="B682" t="s">
        <v>2022</v>
      </c>
      <c r="C682" t="s">
        <v>2050</v>
      </c>
      <c r="D682" t="s">
        <v>2051</v>
      </c>
    </row>
    <row r="683" spans="1:4">
      <c r="A683" s="821">
        <v>682</v>
      </c>
      <c r="B683" t="s">
        <v>2022</v>
      </c>
      <c r="C683" t="s">
        <v>2052</v>
      </c>
      <c r="D683" t="s">
        <v>2053</v>
      </c>
    </row>
    <row r="684" spans="1:4">
      <c r="A684" s="821">
        <v>683</v>
      </c>
      <c r="B684" t="s">
        <v>2022</v>
      </c>
      <c r="C684" t="s">
        <v>2054</v>
      </c>
      <c r="D684" t="s">
        <v>2055</v>
      </c>
    </row>
    <row r="685" spans="1:4">
      <c r="A685" s="821">
        <v>684</v>
      </c>
      <c r="B685" t="s">
        <v>2056</v>
      </c>
      <c r="C685" t="s">
        <v>2058</v>
      </c>
      <c r="D685" t="s">
        <v>2059</v>
      </c>
    </row>
    <row r="686" spans="1:4">
      <c r="A686" s="821">
        <v>685</v>
      </c>
      <c r="B686" t="s">
        <v>2056</v>
      </c>
      <c r="C686" t="s">
        <v>2060</v>
      </c>
      <c r="D686" t="s">
        <v>2061</v>
      </c>
    </row>
    <row r="687" spans="1:4">
      <c r="A687" s="821">
        <v>686</v>
      </c>
      <c r="B687" t="s">
        <v>2056</v>
      </c>
      <c r="C687" t="s">
        <v>2062</v>
      </c>
      <c r="D687" t="s">
        <v>2063</v>
      </c>
    </row>
    <row r="688" spans="1:4">
      <c r="A688" s="821">
        <v>687</v>
      </c>
      <c r="B688" t="s">
        <v>2056</v>
      </c>
      <c r="C688" t="s">
        <v>2064</v>
      </c>
      <c r="D688" t="s">
        <v>2065</v>
      </c>
    </row>
    <row r="689" spans="1:4">
      <c r="A689" s="821">
        <v>688</v>
      </c>
      <c r="B689" t="s">
        <v>2056</v>
      </c>
      <c r="C689" t="s">
        <v>2066</v>
      </c>
      <c r="D689" t="s">
        <v>2067</v>
      </c>
    </row>
    <row r="690" spans="1:4">
      <c r="A690" s="821">
        <v>689</v>
      </c>
      <c r="B690" t="s">
        <v>2056</v>
      </c>
      <c r="C690" t="s">
        <v>2068</v>
      </c>
      <c r="D690" t="s">
        <v>2069</v>
      </c>
    </row>
    <row r="691" spans="1:4">
      <c r="A691" s="821">
        <v>690</v>
      </c>
      <c r="B691" t="s">
        <v>2056</v>
      </c>
      <c r="C691" t="s">
        <v>2070</v>
      </c>
      <c r="D691" t="s">
        <v>2071</v>
      </c>
    </row>
    <row r="692" spans="1:4">
      <c r="A692" s="821">
        <v>691</v>
      </c>
      <c r="B692" t="s">
        <v>2056</v>
      </c>
      <c r="C692" t="s">
        <v>2072</v>
      </c>
      <c r="D692" t="s">
        <v>2073</v>
      </c>
    </row>
    <row r="693" spans="1:4">
      <c r="A693" s="821">
        <v>692</v>
      </c>
      <c r="B693" t="s">
        <v>2056</v>
      </c>
      <c r="C693" t="s">
        <v>2056</v>
      </c>
      <c r="D693" t="s">
        <v>2057</v>
      </c>
    </row>
    <row r="694" spans="1:4">
      <c r="A694" s="821">
        <v>693</v>
      </c>
      <c r="B694" t="s">
        <v>2056</v>
      </c>
      <c r="C694" t="s">
        <v>2074</v>
      </c>
      <c r="D694" t="s">
        <v>2075</v>
      </c>
    </row>
    <row r="695" spans="1:4">
      <c r="A695" s="821">
        <v>694</v>
      </c>
      <c r="B695" t="s">
        <v>2056</v>
      </c>
      <c r="C695" t="s">
        <v>2076</v>
      </c>
      <c r="D695" t="s">
        <v>2077</v>
      </c>
    </row>
    <row r="696" spans="1:4">
      <c r="A696" s="821">
        <v>695</v>
      </c>
      <c r="B696" t="s">
        <v>2056</v>
      </c>
      <c r="C696" t="s">
        <v>2078</v>
      </c>
      <c r="D696" t="s">
        <v>2079</v>
      </c>
    </row>
    <row r="697" spans="1:4">
      <c r="A697" s="821">
        <v>696</v>
      </c>
      <c r="B697" t="s">
        <v>2056</v>
      </c>
      <c r="C697" t="s">
        <v>1607</v>
      </c>
      <c r="D697" t="s">
        <v>2080</v>
      </c>
    </row>
    <row r="698" spans="1:4">
      <c r="A698" s="821">
        <v>697</v>
      </c>
      <c r="B698" t="s">
        <v>2056</v>
      </c>
      <c r="C698" t="s">
        <v>2081</v>
      </c>
      <c r="D698" t="s">
        <v>2082</v>
      </c>
    </row>
    <row r="699" spans="1:4">
      <c r="A699" s="821">
        <v>698</v>
      </c>
      <c r="B699" t="s">
        <v>2056</v>
      </c>
      <c r="C699" t="s">
        <v>2083</v>
      </c>
      <c r="D699" t="s">
        <v>2084</v>
      </c>
    </row>
    <row r="700" spans="1:4">
      <c r="A700" s="821">
        <v>699</v>
      </c>
      <c r="B700" t="s">
        <v>2056</v>
      </c>
      <c r="C700" t="s">
        <v>2085</v>
      </c>
      <c r="D700" t="s">
        <v>2086</v>
      </c>
    </row>
    <row r="701" spans="1:4">
      <c r="A701" s="821">
        <v>700</v>
      </c>
      <c r="B701" t="s">
        <v>2087</v>
      </c>
      <c r="C701" t="s">
        <v>2089</v>
      </c>
      <c r="D701" t="s">
        <v>2090</v>
      </c>
    </row>
    <row r="702" spans="1:4">
      <c r="A702" s="821">
        <v>701</v>
      </c>
      <c r="B702" t="s">
        <v>2087</v>
      </c>
      <c r="C702" t="s">
        <v>2091</v>
      </c>
      <c r="D702" t="s">
        <v>2092</v>
      </c>
    </row>
    <row r="703" spans="1:4">
      <c r="A703" s="821">
        <v>702</v>
      </c>
      <c r="B703" t="s">
        <v>2087</v>
      </c>
      <c r="C703" t="s">
        <v>2093</v>
      </c>
      <c r="D703" t="s">
        <v>2094</v>
      </c>
    </row>
    <row r="704" spans="1:4">
      <c r="A704" s="821">
        <v>703</v>
      </c>
      <c r="B704" t="s">
        <v>2087</v>
      </c>
      <c r="C704" t="s">
        <v>2095</v>
      </c>
      <c r="D704" t="s">
        <v>2096</v>
      </c>
    </row>
    <row r="705" spans="1:4">
      <c r="A705" s="821">
        <v>704</v>
      </c>
      <c r="B705" t="s">
        <v>2087</v>
      </c>
      <c r="C705" t="s">
        <v>2097</v>
      </c>
      <c r="D705" t="s">
        <v>2098</v>
      </c>
    </row>
    <row r="706" spans="1:4">
      <c r="A706" s="821">
        <v>705</v>
      </c>
      <c r="B706" t="s">
        <v>2087</v>
      </c>
      <c r="C706" t="s">
        <v>2099</v>
      </c>
      <c r="D706" t="s">
        <v>2100</v>
      </c>
    </row>
    <row r="707" spans="1:4">
      <c r="A707" s="821">
        <v>706</v>
      </c>
      <c r="B707" t="s">
        <v>2087</v>
      </c>
      <c r="C707" t="s">
        <v>2101</v>
      </c>
      <c r="D707" t="s">
        <v>2102</v>
      </c>
    </row>
    <row r="708" spans="1:4">
      <c r="A708" s="821">
        <v>707</v>
      </c>
      <c r="B708" t="s">
        <v>2087</v>
      </c>
      <c r="C708" t="s">
        <v>2103</v>
      </c>
      <c r="D708" t="s">
        <v>2104</v>
      </c>
    </row>
    <row r="709" spans="1:4">
      <c r="A709" s="821">
        <v>708</v>
      </c>
      <c r="B709" t="s">
        <v>2087</v>
      </c>
      <c r="C709" t="s">
        <v>2105</v>
      </c>
      <c r="D709" t="s">
        <v>2106</v>
      </c>
    </row>
    <row r="710" spans="1:4">
      <c r="A710" s="821">
        <v>709</v>
      </c>
      <c r="B710" t="s">
        <v>2087</v>
      </c>
      <c r="C710" t="s">
        <v>2107</v>
      </c>
      <c r="D710" t="s">
        <v>2108</v>
      </c>
    </row>
    <row r="711" spans="1:4">
      <c r="A711" s="821">
        <v>710</v>
      </c>
      <c r="B711" t="s">
        <v>2087</v>
      </c>
      <c r="C711" t="s">
        <v>2109</v>
      </c>
      <c r="D711" t="s">
        <v>2110</v>
      </c>
    </row>
    <row r="712" spans="1:4">
      <c r="A712" s="821">
        <v>711</v>
      </c>
      <c r="B712" t="s">
        <v>2087</v>
      </c>
      <c r="C712" t="s">
        <v>2111</v>
      </c>
      <c r="D712" t="s">
        <v>2112</v>
      </c>
    </row>
    <row r="713" spans="1:4">
      <c r="A713" s="821">
        <v>712</v>
      </c>
      <c r="B713" t="s">
        <v>2087</v>
      </c>
      <c r="C713" t="s">
        <v>2113</v>
      </c>
      <c r="D713" t="s">
        <v>2114</v>
      </c>
    </row>
    <row r="714" spans="1:4">
      <c r="A714" s="821">
        <v>713</v>
      </c>
      <c r="B714" t="s">
        <v>2087</v>
      </c>
      <c r="C714" t="s">
        <v>2115</v>
      </c>
      <c r="D714" t="s">
        <v>2116</v>
      </c>
    </row>
    <row r="715" spans="1:4">
      <c r="A715" s="821">
        <v>714</v>
      </c>
      <c r="B715" t="s">
        <v>2087</v>
      </c>
      <c r="C715" t="s">
        <v>2117</v>
      </c>
      <c r="D715" t="s">
        <v>2118</v>
      </c>
    </row>
    <row r="716" spans="1:4">
      <c r="A716" s="821">
        <v>715</v>
      </c>
      <c r="B716" t="s">
        <v>2087</v>
      </c>
      <c r="C716" t="s">
        <v>2119</v>
      </c>
      <c r="D716" t="s">
        <v>2120</v>
      </c>
    </row>
    <row r="717" spans="1:4">
      <c r="A717" s="821">
        <v>716</v>
      </c>
      <c r="B717" t="s">
        <v>2087</v>
      </c>
      <c r="C717" t="s">
        <v>2121</v>
      </c>
      <c r="D717" t="s">
        <v>2122</v>
      </c>
    </row>
    <row r="718" spans="1:4">
      <c r="A718" s="821">
        <v>717</v>
      </c>
      <c r="B718" t="s">
        <v>2087</v>
      </c>
      <c r="C718" t="s">
        <v>2087</v>
      </c>
      <c r="D718" t="s">
        <v>2088</v>
      </c>
    </row>
    <row r="719" spans="1:4">
      <c r="A719" s="821">
        <v>718</v>
      </c>
      <c r="B719" t="s">
        <v>2087</v>
      </c>
      <c r="C719" t="s">
        <v>2123</v>
      </c>
      <c r="D719" t="s">
        <v>2124</v>
      </c>
    </row>
    <row r="720" spans="1:4">
      <c r="A720" s="821">
        <v>719</v>
      </c>
      <c r="B720" t="s">
        <v>2087</v>
      </c>
      <c r="C720" t="s">
        <v>2125</v>
      </c>
      <c r="D720" t="s">
        <v>2126</v>
      </c>
    </row>
    <row r="721" spans="1:4">
      <c r="A721" s="821">
        <v>720</v>
      </c>
      <c r="B721" t="s">
        <v>2087</v>
      </c>
      <c r="C721" t="s">
        <v>2127</v>
      </c>
      <c r="D721" t="s">
        <v>2128</v>
      </c>
    </row>
    <row r="722" spans="1:4">
      <c r="A722" s="821">
        <v>721</v>
      </c>
      <c r="B722" t="s">
        <v>2087</v>
      </c>
      <c r="C722" t="s">
        <v>984</v>
      </c>
      <c r="D722" t="s">
        <v>2129</v>
      </c>
    </row>
    <row r="723" spans="1:4">
      <c r="A723" s="821">
        <v>722</v>
      </c>
      <c r="B723" t="s">
        <v>2087</v>
      </c>
      <c r="C723" t="s">
        <v>2130</v>
      </c>
      <c r="D723" t="s">
        <v>2131</v>
      </c>
    </row>
    <row r="724" spans="1:4">
      <c r="A724" s="821">
        <v>723</v>
      </c>
      <c r="B724" t="s">
        <v>2087</v>
      </c>
      <c r="C724" t="s">
        <v>2132</v>
      </c>
      <c r="D724" t="s">
        <v>2133</v>
      </c>
    </row>
    <row r="725" spans="1:4">
      <c r="A725" s="821">
        <v>724</v>
      </c>
      <c r="B725" t="s">
        <v>2087</v>
      </c>
      <c r="C725" t="s">
        <v>2134</v>
      </c>
      <c r="D725" t="s">
        <v>2135</v>
      </c>
    </row>
    <row r="726" spans="1:4">
      <c r="A726" s="821">
        <v>725</v>
      </c>
      <c r="B726" t="s">
        <v>2087</v>
      </c>
      <c r="C726" t="s">
        <v>2136</v>
      </c>
      <c r="D726" t="s">
        <v>2137</v>
      </c>
    </row>
    <row r="727" spans="1:4">
      <c r="A727" s="821">
        <v>726</v>
      </c>
      <c r="B727" t="s">
        <v>2087</v>
      </c>
      <c r="C727" t="s">
        <v>2138</v>
      </c>
      <c r="D727" t="s">
        <v>2139</v>
      </c>
    </row>
    <row r="728" spans="1:4">
      <c r="A728" s="821">
        <v>727</v>
      </c>
      <c r="B728" t="s">
        <v>2087</v>
      </c>
      <c r="C728" t="s">
        <v>2140</v>
      </c>
      <c r="D728" t="s">
        <v>2141</v>
      </c>
    </row>
    <row r="729" spans="1:4">
      <c r="A729" s="821">
        <v>728</v>
      </c>
      <c r="B729" t="s">
        <v>2142</v>
      </c>
      <c r="C729" t="s">
        <v>2144</v>
      </c>
      <c r="D729" t="s">
        <v>2145</v>
      </c>
    </row>
    <row r="730" spans="1:4">
      <c r="A730" s="821">
        <v>729</v>
      </c>
      <c r="B730" t="s">
        <v>2142</v>
      </c>
      <c r="C730" t="s">
        <v>2146</v>
      </c>
      <c r="D730" t="s">
        <v>2147</v>
      </c>
    </row>
    <row r="731" spans="1:4">
      <c r="A731" s="821">
        <v>730</v>
      </c>
      <c r="B731" t="s">
        <v>2142</v>
      </c>
      <c r="C731" t="s">
        <v>2148</v>
      </c>
      <c r="D731" t="s">
        <v>2149</v>
      </c>
    </row>
    <row r="732" spans="1:4">
      <c r="A732" s="821">
        <v>731</v>
      </c>
      <c r="B732" t="s">
        <v>2142</v>
      </c>
      <c r="C732" t="s">
        <v>2150</v>
      </c>
      <c r="D732" t="s">
        <v>2151</v>
      </c>
    </row>
    <row r="733" spans="1:4">
      <c r="A733" s="821">
        <v>732</v>
      </c>
      <c r="B733" t="s">
        <v>2142</v>
      </c>
      <c r="C733" t="s">
        <v>2152</v>
      </c>
      <c r="D733" t="s">
        <v>2153</v>
      </c>
    </row>
    <row r="734" spans="1:4">
      <c r="A734" s="821">
        <v>733</v>
      </c>
      <c r="B734" t="s">
        <v>2142</v>
      </c>
      <c r="C734" t="s">
        <v>2154</v>
      </c>
      <c r="D734" t="s">
        <v>2155</v>
      </c>
    </row>
    <row r="735" spans="1:4">
      <c r="A735" s="821">
        <v>734</v>
      </c>
      <c r="B735" t="s">
        <v>2142</v>
      </c>
      <c r="C735" t="s">
        <v>2156</v>
      </c>
      <c r="D735" t="s">
        <v>2157</v>
      </c>
    </row>
    <row r="736" spans="1:4">
      <c r="A736" s="821">
        <v>735</v>
      </c>
      <c r="B736" t="s">
        <v>2142</v>
      </c>
      <c r="C736" t="s">
        <v>2158</v>
      </c>
      <c r="D736" t="s">
        <v>2159</v>
      </c>
    </row>
    <row r="737" spans="1:4">
      <c r="A737" s="821">
        <v>736</v>
      </c>
      <c r="B737" t="s">
        <v>2142</v>
      </c>
      <c r="C737" t="s">
        <v>2160</v>
      </c>
      <c r="D737" t="s">
        <v>2161</v>
      </c>
    </row>
    <row r="738" spans="1:4">
      <c r="A738" s="821">
        <v>737</v>
      </c>
      <c r="B738" t="s">
        <v>2142</v>
      </c>
      <c r="C738" t="s">
        <v>2162</v>
      </c>
      <c r="D738" t="s">
        <v>2163</v>
      </c>
    </row>
    <row r="739" spans="1:4">
      <c r="A739" s="821">
        <v>738</v>
      </c>
      <c r="B739" t="s">
        <v>2142</v>
      </c>
      <c r="C739" t="s">
        <v>2164</v>
      </c>
      <c r="D739" t="s">
        <v>2165</v>
      </c>
    </row>
    <row r="740" spans="1:4">
      <c r="A740" s="821">
        <v>739</v>
      </c>
      <c r="B740" t="s">
        <v>2142</v>
      </c>
      <c r="C740" t="s">
        <v>1635</v>
      </c>
      <c r="D740" t="s">
        <v>2166</v>
      </c>
    </row>
    <row r="741" spans="1:4">
      <c r="A741" s="821">
        <v>740</v>
      </c>
      <c r="B741" t="s">
        <v>2142</v>
      </c>
      <c r="C741" t="s">
        <v>2167</v>
      </c>
      <c r="D741" t="s">
        <v>2168</v>
      </c>
    </row>
    <row r="742" spans="1:4">
      <c r="A742" s="821">
        <v>741</v>
      </c>
      <c r="B742" t="s">
        <v>2142</v>
      </c>
      <c r="C742" t="s">
        <v>2169</v>
      </c>
      <c r="D742" t="s">
        <v>2170</v>
      </c>
    </row>
    <row r="743" spans="1:4">
      <c r="A743" s="821">
        <v>742</v>
      </c>
      <c r="B743" t="s">
        <v>2142</v>
      </c>
      <c r="C743" t="s">
        <v>2142</v>
      </c>
      <c r="D743" t="s">
        <v>2143</v>
      </c>
    </row>
    <row r="744" spans="1:4">
      <c r="A744" s="821">
        <v>743</v>
      </c>
      <c r="B744" t="s">
        <v>2142</v>
      </c>
      <c r="C744" t="s">
        <v>2171</v>
      </c>
      <c r="D744" t="s">
        <v>2172</v>
      </c>
    </row>
    <row r="745" spans="1:4">
      <c r="A745" s="821">
        <v>744</v>
      </c>
      <c r="B745" t="s">
        <v>2142</v>
      </c>
      <c r="C745" t="s">
        <v>2173</v>
      </c>
      <c r="D745" t="s">
        <v>2174</v>
      </c>
    </row>
    <row r="746" spans="1:4">
      <c r="A746" s="821">
        <v>745</v>
      </c>
      <c r="B746" t="s">
        <v>2142</v>
      </c>
      <c r="C746" t="s">
        <v>2175</v>
      </c>
      <c r="D746" t="s">
        <v>2176</v>
      </c>
    </row>
    <row r="747" spans="1:4">
      <c r="A747" s="821">
        <v>746</v>
      </c>
      <c r="B747" t="s">
        <v>2142</v>
      </c>
      <c r="C747" t="s">
        <v>2177</v>
      </c>
      <c r="D747" t="s">
        <v>2178</v>
      </c>
    </row>
    <row r="748" spans="1:4">
      <c r="A748" s="821">
        <v>747</v>
      </c>
      <c r="B748" t="s">
        <v>2142</v>
      </c>
      <c r="C748" t="s">
        <v>2179</v>
      </c>
      <c r="D748" t="s">
        <v>2180</v>
      </c>
    </row>
    <row r="749" spans="1:4">
      <c r="A749" s="821">
        <v>748</v>
      </c>
      <c r="B749" t="s">
        <v>2142</v>
      </c>
      <c r="C749" t="s">
        <v>2181</v>
      </c>
      <c r="D749" t="s">
        <v>2182</v>
      </c>
    </row>
    <row r="750" spans="1:4">
      <c r="A750" s="821">
        <v>749</v>
      </c>
      <c r="B750" t="s">
        <v>2142</v>
      </c>
      <c r="C750" t="s">
        <v>2183</v>
      </c>
      <c r="D750" t="s">
        <v>2184</v>
      </c>
    </row>
    <row r="751" spans="1:4">
      <c r="A751" s="821">
        <v>750</v>
      </c>
      <c r="B751" t="s">
        <v>2185</v>
      </c>
      <c r="C751" t="s">
        <v>2187</v>
      </c>
      <c r="D751" t="s">
        <v>2188</v>
      </c>
    </row>
    <row r="752" spans="1:4">
      <c r="A752" s="821">
        <v>751</v>
      </c>
      <c r="B752" t="s">
        <v>2185</v>
      </c>
      <c r="C752" t="s">
        <v>2189</v>
      </c>
      <c r="D752" t="s">
        <v>2190</v>
      </c>
    </row>
    <row r="753" spans="1:4">
      <c r="A753" s="821">
        <v>752</v>
      </c>
      <c r="B753" t="s">
        <v>2185</v>
      </c>
      <c r="C753" t="s">
        <v>2191</v>
      </c>
      <c r="D753" t="s">
        <v>2192</v>
      </c>
    </row>
    <row r="754" spans="1:4">
      <c r="A754" s="821">
        <v>753</v>
      </c>
      <c r="B754" t="s">
        <v>2185</v>
      </c>
      <c r="C754" t="s">
        <v>2193</v>
      </c>
      <c r="D754" t="s">
        <v>2194</v>
      </c>
    </row>
    <row r="755" spans="1:4">
      <c r="A755" s="821">
        <v>754</v>
      </c>
      <c r="B755" t="s">
        <v>2185</v>
      </c>
      <c r="C755" t="s">
        <v>2195</v>
      </c>
      <c r="D755" t="s">
        <v>2196</v>
      </c>
    </row>
    <row r="756" spans="1:4">
      <c r="A756" s="821">
        <v>755</v>
      </c>
      <c r="B756" t="s">
        <v>2185</v>
      </c>
      <c r="C756" t="s">
        <v>2197</v>
      </c>
      <c r="D756" t="s">
        <v>2198</v>
      </c>
    </row>
    <row r="757" spans="1:4">
      <c r="A757" s="821">
        <v>756</v>
      </c>
      <c r="B757" t="s">
        <v>2185</v>
      </c>
      <c r="C757" t="s">
        <v>2199</v>
      </c>
      <c r="D757" t="s">
        <v>2200</v>
      </c>
    </row>
    <row r="758" spans="1:4">
      <c r="A758" s="821">
        <v>757</v>
      </c>
      <c r="B758" t="s">
        <v>2185</v>
      </c>
      <c r="C758" t="s">
        <v>2201</v>
      </c>
      <c r="D758" t="s">
        <v>2202</v>
      </c>
    </row>
    <row r="759" spans="1:4">
      <c r="A759" s="821">
        <v>758</v>
      </c>
      <c r="B759" t="s">
        <v>2185</v>
      </c>
      <c r="C759" t="s">
        <v>2203</v>
      </c>
      <c r="D759" t="s">
        <v>2204</v>
      </c>
    </row>
    <row r="760" spans="1:4">
      <c r="A760" s="821">
        <v>759</v>
      </c>
      <c r="B760" t="s">
        <v>2185</v>
      </c>
      <c r="C760" t="s">
        <v>2205</v>
      </c>
      <c r="D760" t="s">
        <v>2206</v>
      </c>
    </row>
    <row r="761" spans="1:4">
      <c r="A761" s="821">
        <v>760</v>
      </c>
      <c r="B761" t="s">
        <v>2185</v>
      </c>
      <c r="C761" t="s">
        <v>2207</v>
      </c>
      <c r="D761" t="s">
        <v>2208</v>
      </c>
    </row>
    <row r="762" spans="1:4">
      <c r="A762" s="821">
        <v>761</v>
      </c>
      <c r="B762" t="s">
        <v>2185</v>
      </c>
      <c r="C762" t="s">
        <v>2209</v>
      </c>
      <c r="D762" t="s">
        <v>2210</v>
      </c>
    </row>
    <row r="763" spans="1:4">
      <c r="A763" s="821">
        <v>762</v>
      </c>
      <c r="B763" t="s">
        <v>2185</v>
      </c>
      <c r="C763" t="s">
        <v>2211</v>
      </c>
      <c r="D763" t="s">
        <v>2212</v>
      </c>
    </row>
    <row r="764" spans="1:4">
      <c r="A764" s="821">
        <v>763</v>
      </c>
      <c r="B764" t="s">
        <v>2185</v>
      </c>
      <c r="C764" t="s">
        <v>2213</v>
      </c>
      <c r="D764" t="s">
        <v>2214</v>
      </c>
    </row>
    <row r="765" spans="1:4">
      <c r="A765" s="821">
        <v>764</v>
      </c>
      <c r="B765" t="s">
        <v>2185</v>
      </c>
      <c r="C765" t="s">
        <v>2215</v>
      </c>
      <c r="D765" t="s">
        <v>2216</v>
      </c>
    </row>
    <row r="766" spans="1:4">
      <c r="A766" s="821">
        <v>765</v>
      </c>
      <c r="B766" t="s">
        <v>2185</v>
      </c>
      <c r="C766" t="s">
        <v>2217</v>
      </c>
      <c r="D766" t="s">
        <v>2218</v>
      </c>
    </row>
    <row r="767" spans="1:4">
      <c r="A767" s="821">
        <v>766</v>
      </c>
      <c r="B767" t="s">
        <v>2185</v>
      </c>
      <c r="C767" t="s">
        <v>2219</v>
      </c>
      <c r="D767" t="s">
        <v>2220</v>
      </c>
    </row>
    <row r="768" spans="1:4">
      <c r="A768" s="821">
        <v>767</v>
      </c>
      <c r="B768" t="s">
        <v>2185</v>
      </c>
      <c r="C768" t="s">
        <v>2221</v>
      </c>
      <c r="D768" t="s">
        <v>2222</v>
      </c>
    </row>
    <row r="769" spans="1:4">
      <c r="A769" s="821">
        <v>768</v>
      </c>
      <c r="B769" t="s">
        <v>2185</v>
      </c>
      <c r="C769" t="s">
        <v>2223</v>
      </c>
      <c r="D769" t="s">
        <v>2224</v>
      </c>
    </row>
    <row r="770" spans="1:4">
      <c r="A770" s="821">
        <v>769</v>
      </c>
      <c r="B770" t="s">
        <v>2185</v>
      </c>
      <c r="C770" t="s">
        <v>2185</v>
      </c>
      <c r="D770" t="s">
        <v>2186</v>
      </c>
    </row>
    <row r="771" spans="1:4">
      <c r="A771" s="821">
        <v>770</v>
      </c>
      <c r="B771" t="s">
        <v>2185</v>
      </c>
      <c r="C771" t="s">
        <v>2225</v>
      </c>
      <c r="D771" t="s">
        <v>2226</v>
      </c>
    </row>
    <row r="772" spans="1:4">
      <c r="A772" s="821">
        <v>771</v>
      </c>
      <c r="B772" t="s">
        <v>2185</v>
      </c>
      <c r="C772" t="s">
        <v>2227</v>
      </c>
      <c r="D772" t="s">
        <v>2228</v>
      </c>
    </row>
    <row r="773" spans="1:4">
      <c r="A773" s="821">
        <v>772</v>
      </c>
      <c r="B773" t="s">
        <v>2185</v>
      </c>
      <c r="C773" t="s">
        <v>2229</v>
      </c>
      <c r="D773" t="s">
        <v>2230</v>
      </c>
    </row>
    <row r="774" spans="1:4">
      <c r="A774" s="821">
        <v>773</v>
      </c>
      <c r="B774" t="s">
        <v>2185</v>
      </c>
      <c r="C774" t="s">
        <v>2231</v>
      </c>
      <c r="D774" t="s">
        <v>2232</v>
      </c>
    </row>
    <row r="775" spans="1:4">
      <c r="A775" s="821">
        <v>774</v>
      </c>
      <c r="B775" t="s">
        <v>2185</v>
      </c>
      <c r="C775" t="s">
        <v>2233</v>
      </c>
      <c r="D775" t="s">
        <v>2234</v>
      </c>
    </row>
    <row r="776" spans="1:4">
      <c r="A776" s="821">
        <v>775</v>
      </c>
      <c r="B776" t="s">
        <v>2185</v>
      </c>
      <c r="C776" t="s">
        <v>2235</v>
      </c>
      <c r="D776" t="s">
        <v>2236</v>
      </c>
    </row>
    <row r="777" spans="1:4">
      <c r="A777" s="821">
        <v>776</v>
      </c>
      <c r="B777" t="s">
        <v>2185</v>
      </c>
      <c r="C777" t="s">
        <v>2237</v>
      </c>
      <c r="D777" t="s">
        <v>2238</v>
      </c>
    </row>
    <row r="778" spans="1:4">
      <c r="A778" s="821">
        <v>777</v>
      </c>
      <c r="B778" t="s">
        <v>2185</v>
      </c>
      <c r="C778" t="s">
        <v>2239</v>
      </c>
      <c r="D778" t="s">
        <v>2240</v>
      </c>
    </row>
    <row r="779" spans="1:4">
      <c r="A779" s="821">
        <v>778</v>
      </c>
      <c r="B779" t="s">
        <v>2241</v>
      </c>
      <c r="C779" t="s">
        <v>2243</v>
      </c>
      <c r="D779" t="s">
        <v>2244</v>
      </c>
    </row>
    <row r="780" spans="1:4">
      <c r="A780" s="821">
        <v>779</v>
      </c>
      <c r="B780" t="s">
        <v>2241</v>
      </c>
      <c r="C780" t="s">
        <v>2245</v>
      </c>
      <c r="D780" t="s">
        <v>2246</v>
      </c>
    </row>
    <row r="781" spans="1:4">
      <c r="A781" s="821">
        <v>780</v>
      </c>
      <c r="B781" t="s">
        <v>2241</v>
      </c>
      <c r="C781" t="s">
        <v>2247</v>
      </c>
      <c r="D781" t="s">
        <v>2248</v>
      </c>
    </row>
    <row r="782" spans="1:4">
      <c r="A782" s="821">
        <v>781</v>
      </c>
      <c r="B782" t="s">
        <v>2241</v>
      </c>
      <c r="C782" t="s">
        <v>2249</v>
      </c>
      <c r="D782" t="s">
        <v>2250</v>
      </c>
    </row>
    <row r="783" spans="1:4">
      <c r="A783" s="821">
        <v>782</v>
      </c>
      <c r="B783" t="s">
        <v>2241</v>
      </c>
      <c r="C783" t="s">
        <v>2251</v>
      </c>
      <c r="D783" t="s">
        <v>2252</v>
      </c>
    </row>
    <row r="784" spans="1:4">
      <c r="A784" s="821">
        <v>783</v>
      </c>
      <c r="B784" t="s">
        <v>2241</v>
      </c>
      <c r="C784" t="s">
        <v>2253</v>
      </c>
      <c r="D784" t="s">
        <v>2254</v>
      </c>
    </row>
    <row r="785" spans="1:4">
      <c r="A785" s="821">
        <v>784</v>
      </c>
      <c r="B785" t="s">
        <v>2241</v>
      </c>
      <c r="C785" t="s">
        <v>2255</v>
      </c>
      <c r="D785" t="s">
        <v>2256</v>
      </c>
    </row>
    <row r="786" spans="1:4">
      <c r="A786" s="821">
        <v>785</v>
      </c>
      <c r="B786" t="s">
        <v>2241</v>
      </c>
      <c r="C786" t="s">
        <v>2257</v>
      </c>
      <c r="D786" t="s">
        <v>2258</v>
      </c>
    </row>
    <row r="787" spans="1:4">
      <c r="A787" s="821">
        <v>786</v>
      </c>
      <c r="B787" t="s">
        <v>2241</v>
      </c>
      <c r="C787" t="s">
        <v>2259</v>
      </c>
      <c r="D787" t="s">
        <v>2260</v>
      </c>
    </row>
    <row r="788" spans="1:4">
      <c r="A788" s="821">
        <v>787</v>
      </c>
      <c r="B788" t="s">
        <v>2241</v>
      </c>
      <c r="C788" t="s">
        <v>2261</v>
      </c>
      <c r="D788" t="s">
        <v>2262</v>
      </c>
    </row>
    <row r="789" spans="1:4">
      <c r="A789" s="821">
        <v>788</v>
      </c>
      <c r="B789" t="s">
        <v>2241</v>
      </c>
      <c r="C789" t="s">
        <v>2263</v>
      </c>
      <c r="D789" t="s">
        <v>2264</v>
      </c>
    </row>
    <row r="790" spans="1:4">
      <c r="A790" s="821">
        <v>789</v>
      </c>
      <c r="B790" t="s">
        <v>2241</v>
      </c>
      <c r="C790" t="s">
        <v>2265</v>
      </c>
      <c r="D790" t="s">
        <v>2266</v>
      </c>
    </row>
    <row r="791" spans="1:4">
      <c r="A791" s="821">
        <v>790</v>
      </c>
      <c r="B791" t="s">
        <v>2241</v>
      </c>
      <c r="C791" t="s">
        <v>2267</v>
      </c>
      <c r="D791" t="s">
        <v>2268</v>
      </c>
    </row>
    <row r="792" spans="1:4">
      <c r="A792" s="821">
        <v>791</v>
      </c>
      <c r="B792" t="s">
        <v>2241</v>
      </c>
      <c r="C792" t="s">
        <v>2241</v>
      </c>
      <c r="D792" t="s">
        <v>2242</v>
      </c>
    </row>
    <row r="793" spans="1:4">
      <c r="A793" s="821">
        <v>792</v>
      </c>
      <c r="B793" t="s">
        <v>2241</v>
      </c>
      <c r="C793" t="s">
        <v>2269</v>
      </c>
      <c r="D793" t="s">
        <v>2270</v>
      </c>
    </row>
    <row r="794" spans="1:4">
      <c r="A794" s="821">
        <v>793</v>
      </c>
      <c r="B794" t="s">
        <v>2241</v>
      </c>
      <c r="C794" t="s">
        <v>2271</v>
      </c>
      <c r="D794" t="s">
        <v>2272</v>
      </c>
    </row>
    <row r="795" spans="1:4">
      <c r="A795" s="821">
        <v>794</v>
      </c>
      <c r="B795" t="s">
        <v>2241</v>
      </c>
      <c r="C795" t="s">
        <v>2273</v>
      </c>
      <c r="D795" t="s">
        <v>2274</v>
      </c>
    </row>
    <row r="796" spans="1:4">
      <c r="A796" s="821">
        <v>795</v>
      </c>
      <c r="B796" t="s">
        <v>2241</v>
      </c>
      <c r="C796" t="s">
        <v>2275</v>
      </c>
      <c r="D796" t="s">
        <v>2276</v>
      </c>
    </row>
    <row r="797" spans="1:4">
      <c r="A797" s="821">
        <v>796</v>
      </c>
      <c r="B797" t="s">
        <v>2241</v>
      </c>
      <c r="C797" t="s">
        <v>2277</v>
      </c>
      <c r="D797" t="s">
        <v>2278</v>
      </c>
    </row>
    <row r="798" spans="1:4">
      <c r="A798" s="821">
        <v>797</v>
      </c>
      <c r="B798" t="s">
        <v>2241</v>
      </c>
      <c r="C798" t="s">
        <v>2279</v>
      </c>
      <c r="D798" t="s">
        <v>2280</v>
      </c>
    </row>
    <row r="799" spans="1:4">
      <c r="A799" s="821">
        <v>798</v>
      </c>
      <c r="B799" t="s">
        <v>2241</v>
      </c>
      <c r="C799" t="s">
        <v>2281</v>
      </c>
      <c r="D799" t="s">
        <v>2282</v>
      </c>
    </row>
    <row r="800" spans="1:4">
      <c r="A800" s="821">
        <v>799</v>
      </c>
      <c r="B800" t="s">
        <v>2283</v>
      </c>
      <c r="C800" t="s">
        <v>2285</v>
      </c>
      <c r="D800" t="s">
        <v>2286</v>
      </c>
    </row>
    <row r="801" spans="1:4">
      <c r="A801" s="821">
        <v>800</v>
      </c>
      <c r="B801" t="s">
        <v>2283</v>
      </c>
      <c r="C801" t="s">
        <v>1180</v>
      </c>
      <c r="D801" t="s">
        <v>2287</v>
      </c>
    </row>
    <row r="802" spans="1:4">
      <c r="A802" s="821">
        <v>801</v>
      </c>
      <c r="B802" t="s">
        <v>2283</v>
      </c>
      <c r="C802" t="s">
        <v>1000</v>
      </c>
      <c r="D802" t="s">
        <v>2288</v>
      </c>
    </row>
    <row r="803" spans="1:4">
      <c r="A803" s="821">
        <v>802</v>
      </c>
      <c r="B803" t="s">
        <v>2283</v>
      </c>
      <c r="C803" t="s">
        <v>2289</v>
      </c>
      <c r="D803" t="s">
        <v>2290</v>
      </c>
    </row>
    <row r="804" spans="1:4">
      <c r="A804" s="821">
        <v>803</v>
      </c>
      <c r="B804" t="s">
        <v>2283</v>
      </c>
      <c r="C804" t="s">
        <v>2291</v>
      </c>
      <c r="D804" t="s">
        <v>2292</v>
      </c>
    </row>
    <row r="805" spans="1:4">
      <c r="A805" s="821">
        <v>804</v>
      </c>
      <c r="B805" t="s">
        <v>2283</v>
      </c>
      <c r="C805" t="s">
        <v>2293</v>
      </c>
      <c r="D805" t="s">
        <v>2294</v>
      </c>
    </row>
    <row r="806" spans="1:4">
      <c r="A806" s="821">
        <v>805</v>
      </c>
      <c r="B806" t="s">
        <v>2283</v>
      </c>
      <c r="C806" t="s">
        <v>2295</v>
      </c>
      <c r="D806" t="s">
        <v>2296</v>
      </c>
    </row>
    <row r="807" spans="1:4">
      <c r="A807" s="821">
        <v>806</v>
      </c>
      <c r="B807" t="s">
        <v>2283</v>
      </c>
      <c r="C807" t="s">
        <v>2297</v>
      </c>
      <c r="D807" t="s">
        <v>2298</v>
      </c>
    </row>
    <row r="808" spans="1:4">
      <c r="A808" s="821">
        <v>807</v>
      </c>
      <c r="B808" t="s">
        <v>2283</v>
      </c>
      <c r="C808" t="s">
        <v>2299</v>
      </c>
      <c r="D808" t="s">
        <v>2300</v>
      </c>
    </row>
    <row r="809" spans="1:4">
      <c r="A809" s="821">
        <v>808</v>
      </c>
      <c r="B809" t="s">
        <v>2283</v>
      </c>
      <c r="C809" t="s">
        <v>2301</v>
      </c>
      <c r="D809" t="s">
        <v>2302</v>
      </c>
    </row>
    <row r="810" spans="1:4">
      <c r="A810" s="821">
        <v>809</v>
      </c>
      <c r="B810" t="s">
        <v>2283</v>
      </c>
      <c r="C810" t="s">
        <v>2303</v>
      </c>
      <c r="D810" t="s">
        <v>2304</v>
      </c>
    </row>
    <row r="811" spans="1:4">
      <c r="A811" s="821">
        <v>810</v>
      </c>
      <c r="B811" t="s">
        <v>2283</v>
      </c>
      <c r="C811" t="s">
        <v>2305</v>
      </c>
      <c r="D811" t="s">
        <v>2306</v>
      </c>
    </row>
    <row r="812" spans="1:4">
      <c r="A812" s="821">
        <v>811</v>
      </c>
      <c r="B812" t="s">
        <v>2283</v>
      </c>
      <c r="C812" t="s">
        <v>2307</v>
      </c>
      <c r="D812" t="s">
        <v>2308</v>
      </c>
    </row>
    <row r="813" spans="1:4">
      <c r="A813" s="821">
        <v>812</v>
      </c>
      <c r="B813" t="s">
        <v>2283</v>
      </c>
      <c r="C813" t="s">
        <v>2309</v>
      </c>
      <c r="D813" t="s">
        <v>2310</v>
      </c>
    </row>
    <row r="814" spans="1:4">
      <c r="A814" s="821">
        <v>813</v>
      </c>
      <c r="B814" t="s">
        <v>2283</v>
      </c>
      <c r="C814" t="s">
        <v>2311</v>
      </c>
      <c r="D814" t="s">
        <v>2312</v>
      </c>
    </row>
    <row r="815" spans="1:4">
      <c r="A815" s="821">
        <v>814</v>
      </c>
      <c r="B815" t="s">
        <v>2283</v>
      </c>
      <c r="C815" t="s">
        <v>2283</v>
      </c>
      <c r="D815" t="s">
        <v>2284</v>
      </c>
    </row>
    <row r="816" spans="1:4">
      <c r="A816" s="821">
        <v>815</v>
      </c>
      <c r="B816" t="s">
        <v>2283</v>
      </c>
      <c r="C816" t="s">
        <v>2313</v>
      </c>
      <c r="D816" t="s">
        <v>2314</v>
      </c>
    </row>
    <row r="817" spans="1:4">
      <c r="A817" s="821">
        <v>816</v>
      </c>
      <c r="B817" t="s">
        <v>2283</v>
      </c>
      <c r="C817" t="s">
        <v>2315</v>
      </c>
      <c r="D817" t="s">
        <v>2316</v>
      </c>
    </row>
    <row r="818" spans="1:4">
      <c r="A818" s="821">
        <v>817</v>
      </c>
      <c r="B818" t="s">
        <v>2283</v>
      </c>
      <c r="C818" t="s">
        <v>2317</v>
      </c>
      <c r="D818" t="s">
        <v>2318</v>
      </c>
    </row>
    <row r="819" spans="1:4">
      <c r="A819" s="821">
        <v>818</v>
      </c>
      <c r="B819" t="s">
        <v>2283</v>
      </c>
      <c r="C819" t="s">
        <v>2319</v>
      </c>
      <c r="D819" t="s">
        <v>2320</v>
      </c>
    </row>
    <row r="820" spans="1:4">
      <c r="A820" s="821">
        <v>819</v>
      </c>
      <c r="B820" t="s">
        <v>2283</v>
      </c>
      <c r="C820" t="s">
        <v>2321</v>
      </c>
      <c r="D820" t="s">
        <v>2322</v>
      </c>
    </row>
    <row r="821" spans="1:4">
      <c r="A821" s="821">
        <v>820</v>
      </c>
      <c r="B821" t="s">
        <v>2283</v>
      </c>
      <c r="C821" t="s">
        <v>2323</v>
      </c>
      <c r="D821" t="s">
        <v>2324</v>
      </c>
    </row>
    <row r="822" spans="1:4">
      <c r="A822" s="821">
        <v>821</v>
      </c>
      <c r="B822" t="s">
        <v>2283</v>
      </c>
      <c r="C822" t="s">
        <v>2325</v>
      </c>
      <c r="D822" t="s">
        <v>2326</v>
      </c>
    </row>
    <row r="823" spans="1:4">
      <c r="A823" s="821">
        <v>822</v>
      </c>
      <c r="B823" t="s">
        <v>2283</v>
      </c>
      <c r="C823" t="s">
        <v>2327</v>
      </c>
      <c r="D823" t="s">
        <v>2328</v>
      </c>
    </row>
    <row r="824" spans="1:4">
      <c r="A824" s="821">
        <v>823</v>
      </c>
      <c r="B824" t="s">
        <v>2329</v>
      </c>
      <c r="C824" t="s">
        <v>2331</v>
      </c>
      <c r="D824" t="s">
        <v>2332</v>
      </c>
    </row>
    <row r="825" spans="1:4">
      <c r="A825" s="821">
        <v>824</v>
      </c>
      <c r="B825" t="s">
        <v>2329</v>
      </c>
      <c r="C825" t="s">
        <v>2333</v>
      </c>
      <c r="D825" t="s">
        <v>2334</v>
      </c>
    </row>
    <row r="826" spans="1:4">
      <c r="A826" s="821">
        <v>825</v>
      </c>
      <c r="B826" t="s">
        <v>2329</v>
      </c>
      <c r="C826" t="s">
        <v>2335</v>
      </c>
      <c r="D826" t="s">
        <v>2336</v>
      </c>
    </row>
    <row r="827" spans="1:4">
      <c r="A827" s="821">
        <v>826</v>
      </c>
      <c r="B827" t="s">
        <v>2329</v>
      </c>
      <c r="C827" t="s">
        <v>2337</v>
      </c>
      <c r="D827" t="s">
        <v>2338</v>
      </c>
    </row>
    <row r="828" spans="1:4">
      <c r="A828" s="821">
        <v>827</v>
      </c>
      <c r="B828" t="s">
        <v>2329</v>
      </c>
      <c r="C828" t="s">
        <v>2339</v>
      </c>
      <c r="D828" t="s">
        <v>2340</v>
      </c>
    </row>
    <row r="829" spans="1:4">
      <c r="A829" s="821">
        <v>828</v>
      </c>
      <c r="B829" t="s">
        <v>2329</v>
      </c>
      <c r="C829" t="s">
        <v>2341</v>
      </c>
      <c r="D829" t="s">
        <v>2342</v>
      </c>
    </row>
    <row r="830" spans="1:4">
      <c r="A830" s="821">
        <v>829</v>
      </c>
      <c r="B830" t="s">
        <v>2329</v>
      </c>
      <c r="C830" t="s">
        <v>2343</v>
      </c>
      <c r="D830" t="s">
        <v>2344</v>
      </c>
    </row>
    <row r="831" spans="1:4">
      <c r="A831" s="821">
        <v>830</v>
      </c>
      <c r="B831" t="s">
        <v>2329</v>
      </c>
      <c r="C831" t="s">
        <v>2345</v>
      </c>
      <c r="D831" t="s">
        <v>2346</v>
      </c>
    </row>
    <row r="832" spans="1:4">
      <c r="A832" s="821">
        <v>831</v>
      </c>
      <c r="B832" t="s">
        <v>2329</v>
      </c>
      <c r="C832" t="s">
        <v>2347</v>
      </c>
      <c r="D832" t="s">
        <v>2348</v>
      </c>
    </row>
    <row r="833" spans="1:4">
      <c r="A833" s="821">
        <v>832</v>
      </c>
      <c r="B833" t="s">
        <v>2329</v>
      </c>
      <c r="C833" t="s">
        <v>1366</v>
      </c>
      <c r="D833" t="s">
        <v>2349</v>
      </c>
    </row>
    <row r="834" spans="1:4">
      <c r="A834" s="821">
        <v>833</v>
      </c>
      <c r="B834" t="s">
        <v>2329</v>
      </c>
      <c r="C834" t="s">
        <v>1778</v>
      </c>
      <c r="D834" t="s">
        <v>2350</v>
      </c>
    </row>
    <row r="835" spans="1:4">
      <c r="A835" s="821">
        <v>834</v>
      </c>
      <c r="B835" t="s">
        <v>2329</v>
      </c>
      <c r="C835" t="s">
        <v>2221</v>
      </c>
      <c r="D835" t="s">
        <v>2351</v>
      </c>
    </row>
    <row r="836" spans="1:4">
      <c r="A836" s="821">
        <v>835</v>
      </c>
      <c r="B836" t="s">
        <v>2329</v>
      </c>
      <c r="C836" t="s">
        <v>2352</v>
      </c>
      <c r="D836" t="s">
        <v>2353</v>
      </c>
    </row>
    <row r="837" spans="1:4">
      <c r="A837" s="821">
        <v>836</v>
      </c>
      <c r="B837" t="s">
        <v>2329</v>
      </c>
      <c r="C837" t="s">
        <v>2329</v>
      </c>
      <c r="D837" t="s">
        <v>2330</v>
      </c>
    </row>
    <row r="838" spans="1:4">
      <c r="A838" s="821">
        <v>837</v>
      </c>
      <c r="B838" t="s">
        <v>2329</v>
      </c>
      <c r="C838" t="s">
        <v>2354</v>
      </c>
      <c r="D838" t="s">
        <v>2355</v>
      </c>
    </row>
    <row r="839" spans="1:4">
      <c r="A839" s="821">
        <v>838</v>
      </c>
      <c r="B839" t="s">
        <v>2329</v>
      </c>
      <c r="C839" t="s">
        <v>2356</v>
      </c>
      <c r="D839" t="s">
        <v>2357</v>
      </c>
    </row>
    <row r="840" spans="1:4">
      <c r="A840" s="821">
        <v>839</v>
      </c>
      <c r="B840" t="s">
        <v>2329</v>
      </c>
      <c r="C840" t="s">
        <v>2358</v>
      </c>
      <c r="D840" t="s">
        <v>2359</v>
      </c>
    </row>
    <row r="841" spans="1:4">
      <c r="A841" s="821">
        <v>840</v>
      </c>
      <c r="B841" t="s">
        <v>2329</v>
      </c>
      <c r="C841" t="s">
        <v>2360</v>
      </c>
      <c r="D841" t="s">
        <v>2361</v>
      </c>
    </row>
    <row r="842" spans="1:4">
      <c r="A842" s="821">
        <v>841</v>
      </c>
      <c r="B842" t="s">
        <v>2362</v>
      </c>
      <c r="C842" t="s">
        <v>2364</v>
      </c>
      <c r="D842" t="s">
        <v>2365</v>
      </c>
    </row>
    <row r="843" spans="1:4">
      <c r="A843" s="821">
        <v>842</v>
      </c>
      <c r="B843" t="s">
        <v>2362</v>
      </c>
      <c r="C843" t="s">
        <v>2366</v>
      </c>
      <c r="D843" t="s">
        <v>2367</v>
      </c>
    </row>
    <row r="844" spans="1:4">
      <c r="A844" s="821">
        <v>843</v>
      </c>
      <c r="B844" t="s">
        <v>2362</v>
      </c>
      <c r="C844" t="s">
        <v>1074</v>
      </c>
      <c r="D844" t="s">
        <v>2368</v>
      </c>
    </row>
    <row r="845" spans="1:4">
      <c r="A845" s="821">
        <v>844</v>
      </c>
      <c r="B845" t="s">
        <v>2362</v>
      </c>
      <c r="C845" t="s">
        <v>2369</v>
      </c>
      <c r="D845" t="s">
        <v>2370</v>
      </c>
    </row>
    <row r="846" spans="1:4">
      <c r="A846" s="821">
        <v>845</v>
      </c>
      <c r="B846" t="s">
        <v>2362</v>
      </c>
      <c r="C846" t="s">
        <v>2371</v>
      </c>
      <c r="D846" t="s">
        <v>2372</v>
      </c>
    </row>
    <row r="847" spans="1:4">
      <c r="A847" s="821">
        <v>846</v>
      </c>
      <c r="B847" t="s">
        <v>2362</v>
      </c>
      <c r="C847" t="s">
        <v>2373</v>
      </c>
      <c r="D847" t="s">
        <v>2374</v>
      </c>
    </row>
    <row r="848" spans="1:4">
      <c r="A848" s="821">
        <v>847</v>
      </c>
      <c r="B848" t="s">
        <v>2362</v>
      </c>
      <c r="C848" t="s">
        <v>2375</v>
      </c>
      <c r="D848" t="s">
        <v>2376</v>
      </c>
    </row>
    <row r="849" spans="1:4">
      <c r="A849" s="821">
        <v>848</v>
      </c>
      <c r="B849" t="s">
        <v>2362</v>
      </c>
      <c r="C849" t="s">
        <v>2377</v>
      </c>
      <c r="D849" t="s">
        <v>2378</v>
      </c>
    </row>
    <row r="850" spans="1:4">
      <c r="A850" s="821">
        <v>849</v>
      </c>
      <c r="B850" t="s">
        <v>2362</v>
      </c>
      <c r="C850" t="s">
        <v>2379</v>
      </c>
      <c r="D850" t="s">
        <v>2380</v>
      </c>
    </row>
    <row r="851" spans="1:4">
      <c r="A851" s="821">
        <v>850</v>
      </c>
      <c r="B851" t="s">
        <v>2362</v>
      </c>
      <c r="C851" t="s">
        <v>2381</v>
      </c>
      <c r="D851" t="s">
        <v>2382</v>
      </c>
    </row>
    <row r="852" spans="1:4">
      <c r="A852" s="821">
        <v>851</v>
      </c>
      <c r="B852" t="s">
        <v>2362</v>
      </c>
      <c r="C852" t="s">
        <v>2383</v>
      </c>
      <c r="D852" t="s">
        <v>2384</v>
      </c>
    </row>
    <row r="853" spans="1:4">
      <c r="A853" s="821">
        <v>852</v>
      </c>
      <c r="B853" t="s">
        <v>2362</v>
      </c>
      <c r="C853" t="s">
        <v>2385</v>
      </c>
      <c r="D853" t="s">
        <v>2386</v>
      </c>
    </row>
    <row r="854" spans="1:4">
      <c r="A854" s="821">
        <v>853</v>
      </c>
      <c r="B854" t="s">
        <v>2362</v>
      </c>
      <c r="C854" t="s">
        <v>2387</v>
      </c>
      <c r="D854" t="s">
        <v>2388</v>
      </c>
    </row>
    <row r="855" spans="1:4">
      <c r="A855" s="821">
        <v>854</v>
      </c>
      <c r="B855" t="s">
        <v>2362</v>
      </c>
      <c r="C855" t="s">
        <v>2389</v>
      </c>
      <c r="D855" t="s">
        <v>2390</v>
      </c>
    </row>
    <row r="856" spans="1:4">
      <c r="A856" s="821">
        <v>855</v>
      </c>
      <c r="B856" t="s">
        <v>2362</v>
      </c>
      <c r="C856" t="s">
        <v>2391</v>
      </c>
      <c r="D856" t="s">
        <v>2392</v>
      </c>
    </row>
    <row r="857" spans="1:4">
      <c r="A857" s="821">
        <v>856</v>
      </c>
      <c r="B857" t="s">
        <v>2362</v>
      </c>
      <c r="C857" t="s">
        <v>2393</v>
      </c>
      <c r="D857" t="s">
        <v>2394</v>
      </c>
    </row>
    <row r="858" spans="1:4">
      <c r="A858" s="821">
        <v>857</v>
      </c>
      <c r="B858" t="s">
        <v>2362</v>
      </c>
      <c r="C858" t="s">
        <v>2395</v>
      </c>
      <c r="D858" t="s">
        <v>2396</v>
      </c>
    </row>
    <row r="859" spans="1:4">
      <c r="A859" s="821">
        <v>858</v>
      </c>
      <c r="B859" t="s">
        <v>2362</v>
      </c>
      <c r="C859" t="s">
        <v>1776</v>
      </c>
      <c r="D859" t="s">
        <v>2397</v>
      </c>
    </row>
    <row r="860" spans="1:4">
      <c r="A860" s="821">
        <v>859</v>
      </c>
      <c r="B860" t="s">
        <v>2362</v>
      </c>
      <c r="C860" t="s">
        <v>2398</v>
      </c>
      <c r="D860" t="s">
        <v>2399</v>
      </c>
    </row>
    <row r="861" spans="1:4">
      <c r="A861" s="821">
        <v>860</v>
      </c>
      <c r="B861" t="s">
        <v>2362</v>
      </c>
      <c r="C861" t="s">
        <v>2362</v>
      </c>
      <c r="D861" t="s">
        <v>2363</v>
      </c>
    </row>
    <row r="862" spans="1:4">
      <c r="A862" s="821">
        <v>861</v>
      </c>
      <c r="B862" t="s">
        <v>2362</v>
      </c>
      <c r="C862" t="s">
        <v>2400</v>
      </c>
      <c r="D862" t="s">
        <v>2401</v>
      </c>
    </row>
    <row r="863" spans="1:4">
      <c r="A863" s="821">
        <v>862</v>
      </c>
      <c r="B863" t="s">
        <v>2362</v>
      </c>
      <c r="C863" t="s">
        <v>1641</v>
      </c>
      <c r="D863" t="s">
        <v>2402</v>
      </c>
    </row>
    <row r="864" spans="1:4">
      <c r="A864" s="821">
        <v>863</v>
      </c>
      <c r="B864" t="s">
        <v>2403</v>
      </c>
      <c r="C864" t="s">
        <v>2405</v>
      </c>
      <c r="D864" t="s">
        <v>2406</v>
      </c>
    </row>
    <row r="865" spans="1:4">
      <c r="A865" s="821">
        <v>864</v>
      </c>
      <c r="B865" t="s">
        <v>2403</v>
      </c>
      <c r="C865" t="s">
        <v>2407</v>
      </c>
      <c r="D865" t="s">
        <v>2408</v>
      </c>
    </row>
    <row r="866" spans="1:4">
      <c r="A866" s="821">
        <v>865</v>
      </c>
      <c r="B866" t="s">
        <v>2403</v>
      </c>
      <c r="C866" t="s">
        <v>2409</v>
      </c>
      <c r="D866" t="s">
        <v>2410</v>
      </c>
    </row>
    <row r="867" spans="1:4">
      <c r="A867" s="821">
        <v>866</v>
      </c>
      <c r="B867" t="s">
        <v>2403</v>
      </c>
      <c r="C867" t="s">
        <v>2411</v>
      </c>
      <c r="D867" t="s">
        <v>2412</v>
      </c>
    </row>
    <row r="868" spans="1:4">
      <c r="A868" s="821">
        <v>867</v>
      </c>
      <c r="B868" t="s">
        <v>2403</v>
      </c>
      <c r="C868" t="s">
        <v>2413</v>
      </c>
      <c r="D868" t="s">
        <v>2414</v>
      </c>
    </row>
    <row r="869" spans="1:4">
      <c r="A869" s="821">
        <v>868</v>
      </c>
      <c r="B869" t="s">
        <v>2403</v>
      </c>
      <c r="C869" t="s">
        <v>2415</v>
      </c>
      <c r="D869" t="s">
        <v>2416</v>
      </c>
    </row>
    <row r="870" spans="1:4">
      <c r="A870" s="821">
        <v>869</v>
      </c>
      <c r="B870" t="s">
        <v>2403</v>
      </c>
      <c r="C870" t="s">
        <v>2417</v>
      </c>
      <c r="D870" t="s">
        <v>2418</v>
      </c>
    </row>
    <row r="871" spans="1:4">
      <c r="A871" s="821">
        <v>870</v>
      </c>
      <c r="B871" t="s">
        <v>2403</v>
      </c>
      <c r="C871" t="s">
        <v>2419</v>
      </c>
      <c r="D871" t="s">
        <v>2420</v>
      </c>
    </row>
    <row r="872" spans="1:4">
      <c r="A872" s="821">
        <v>871</v>
      </c>
      <c r="B872" t="s">
        <v>2403</v>
      </c>
      <c r="C872" t="s">
        <v>2421</v>
      </c>
      <c r="D872" t="s">
        <v>2422</v>
      </c>
    </row>
    <row r="873" spans="1:4">
      <c r="A873" s="821">
        <v>872</v>
      </c>
      <c r="B873" t="s">
        <v>2403</v>
      </c>
      <c r="C873" t="s">
        <v>2423</v>
      </c>
      <c r="D873" t="s">
        <v>2424</v>
      </c>
    </row>
    <row r="874" spans="1:4">
      <c r="A874" s="821">
        <v>873</v>
      </c>
      <c r="B874" t="s">
        <v>2403</v>
      </c>
      <c r="C874" t="s">
        <v>2425</v>
      </c>
      <c r="D874" t="s">
        <v>2426</v>
      </c>
    </row>
    <row r="875" spans="1:4">
      <c r="A875" s="821">
        <v>874</v>
      </c>
      <c r="B875" t="s">
        <v>2403</v>
      </c>
      <c r="C875" t="s">
        <v>2427</v>
      </c>
      <c r="D875" t="s">
        <v>2428</v>
      </c>
    </row>
    <row r="876" spans="1:4">
      <c r="A876" s="821">
        <v>875</v>
      </c>
      <c r="B876" t="s">
        <v>2403</v>
      </c>
      <c r="C876" t="s">
        <v>2429</v>
      </c>
      <c r="D876" t="s">
        <v>2430</v>
      </c>
    </row>
    <row r="877" spans="1:4">
      <c r="A877" s="821">
        <v>876</v>
      </c>
      <c r="B877" t="s">
        <v>2403</v>
      </c>
      <c r="C877" t="s">
        <v>2431</v>
      </c>
      <c r="D877" t="s">
        <v>2432</v>
      </c>
    </row>
    <row r="878" spans="1:4">
      <c r="A878" s="821">
        <v>877</v>
      </c>
      <c r="B878" t="s">
        <v>2403</v>
      </c>
      <c r="C878" t="s">
        <v>2433</v>
      </c>
      <c r="D878" t="s">
        <v>2434</v>
      </c>
    </row>
    <row r="879" spans="1:4">
      <c r="A879" s="821">
        <v>878</v>
      </c>
      <c r="B879" t="s">
        <v>2403</v>
      </c>
      <c r="C879" t="s">
        <v>2435</v>
      </c>
      <c r="D879" t="s">
        <v>2436</v>
      </c>
    </row>
    <row r="880" spans="1:4">
      <c r="A880" s="821">
        <v>879</v>
      </c>
      <c r="B880" t="s">
        <v>2403</v>
      </c>
      <c r="C880" t="s">
        <v>1050</v>
      </c>
      <c r="D880" t="s">
        <v>2437</v>
      </c>
    </row>
    <row r="881" spans="1:4">
      <c r="A881" s="821">
        <v>880</v>
      </c>
      <c r="B881" t="s">
        <v>2403</v>
      </c>
      <c r="C881" t="s">
        <v>2438</v>
      </c>
      <c r="D881" t="s">
        <v>2439</v>
      </c>
    </row>
    <row r="882" spans="1:4">
      <c r="A882" s="821">
        <v>881</v>
      </c>
      <c r="B882" t="s">
        <v>2403</v>
      </c>
      <c r="C882" t="s">
        <v>2440</v>
      </c>
      <c r="D882" t="s">
        <v>2441</v>
      </c>
    </row>
    <row r="883" spans="1:4">
      <c r="A883" s="821">
        <v>882</v>
      </c>
      <c r="B883" t="s">
        <v>2403</v>
      </c>
      <c r="C883" t="s">
        <v>2442</v>
      </c>
      <c r="D883" t="s">
        <v>2443</v>
      </c>
    </row>
    <row r="884" spans="1:4">
      <c r="A884" s="821">
        <v>883</v>
      </c>
      <c r="B884" t="s">
        <v>2403</v>
      </c>
      <c r="C884" t="s">
        <v>2444</v>
      </c>
      <c r="D884" t="s">
        <v>2445</v>
      </c>
    </row>
    <row r="885" spans="1:4">
      <c r="A885" s="821">
        <v>884</v>
      </c>
      <c r="B885" t="s">
        <v>2403</v>
      </c>
      <c r="C885" t="s">
        <v>2403</v>
      </c>
      <c r="D885" t="s">
        <v>2404</v>
      </c>
    </row>
    <row r="886" spans="1:4">
      <c r="A886" s="821">
        <v>885</v>
      </c>
      <c r="B886" t="s">
        <v>2403</v>
      </c>
      <c r="C886" t="s">
        <v>2446</v>
      </c>
      <c r="D886" t="s">
        <v>2447</v>
      </c>
    </row>
    <row r="887" spans="1:4">
      <c r="A887" s="821">
        <v>886</v>
      </c>
      <c r="B887" t="s">
        <v>2403</v>
      </c>
      <c r="C887" t="s">
        <v>2448</v>
      </c>
      <c r="D887" t="s">
        <v>2449</v>
      </c>
    </row>
    <row r="888" spans="1:4">
      <c r="A888" s="821">
        <v>887</v>
      </c>
      <c r="B888" t="s">
        <v>2450</v>
      </c>
      <c r="C888" t="s">
        <v>2452</v>
      </c>
      <c r="D888" t="s">
        <v>2453</v>
      </c>
    </row>
    <row r="889" spans="1:4">
      <c r="A889" s="821">
        <v>888</v>
      </c>
      <c r="B889" t="s">
        <v>2450</v>
      </c>
      <c r="C889" t="s">
        <v>2454</v>
      </c>
      <c r="D889" t="s">
        <v>2455</v>
      </c>
    </row>
    <row r="890" spans="1:4">
      <c r="A890" s="821">
        <v>889</v>
      </c>
      <c r="B890" t="s">
        <v>2450</v>
      </c>
      <c r="C890" t="s">
        <v>2456</v>
      </c>
      <c r="D890" t="s">
        <v>2457</v>
      </c>
    </row>
    <row r="891" spans="1:4">
      <c r="A891" s="821">
        <v>890</v>
      </c>
      <c r="B891" t="s">
        <v>2450</v>
      </c>
      <c r="C891" t="s">
        <v>2458</v>
      </c>
      <c r="D891" t="s">
        <v>2459</v>
      </c>
    </row>
    <row r="892" spans="1:4">
      <c r="A892" s="821">
        <v>891</v>
      </c>
      <c r="B892" t="s">
        <v>2450</v>
      </c>
      <c r="C892" t="s">
        <v>2460</v>
      </c>
      <c r="D892" t="s">
        <v>2461</v>
      </c>
    </row>
    <row r="893" spans="1:4">
      <c r="A893" s="821">
        <v>892</v>
      </c>
      <c r="B893" t="s">
        <v>2450</v>
      </c>
      <c r="C893" t="s">
        <v>2462</v>
      </c>
      <c r="D893" t="s">
        <v>2463</v>
      </c>
    </row>
    <row r="894" spans="1:4">
      <c r="A894" s="821">
        <v>893</v>
      </c>
      <c r="B894" t="s">
        <v>2450</v>
      </c>
      <c r="C894" t="s">
        <v>2464</v>
      </c>
      <c r="D894" t="s">
        <v>2465</v>
      </c>
    </row>
    <row r="895" spans="1:4">
      <c r="A895" s="821">
        <v>894</v>
      </c>
      <c r="B895" t="s">
        <v>2450</v>
      </c>
      <c r="C895" t="s">
        <v>2466</v>
      </c>
      <c r="D895" t="s">
        <v>2467</v>
      </c>
    </row>
    <row r="896" spans="1:4">
      <c r="A896" s="821">
        <v>895</v>
      </c>
      <c r="B896" t="s">
        <v>2450</v>
      </c>
      <c r="C896" t="s">
        <v>2468</v>
      </c>
      <c r="D896" t="s">
        <v>2469</v>
      </c>
    </row>
    <row r="897" spans="1:4">
      <c r="A897" s="821">
        <v>896</v>
      </c>
      <c r="B897" t="s">
        <v>2450</v>
      </c>
      <c r="C897" t="s">
        <v>2470</v>
      </c>
      <c r="D897" t="s">
        <v>2471</v>
      </c>
    </row>
    <row r="898" spans="1:4">
      <c r="A898" s="821">
        <v>897</v>
      </c>
      <c r="B898" t="s">
        <v>2450</v>
      </c>
      <c r="C898" t="s">
        <v>2450</v>
      </c>
      <c r="D898" t="s">
        <v>2451</v>
      </c>
    </row>
    <row r="899" spans="1:4">
      <c r="A899" s="821">
        <v>898</v>
      </c>
      <c r="B899" t="s">
        <v>2450</v>
      </c>
      <c r="C899" t="s">
        <v>2472</v>
      </c>
      <c r="D899" t="s">
        <v>2473</v>
      </c>
    </row>
    <row r="900" spans="1:4">
      <c r="A900" s="821">
        <v>899</v>
      </c>
      <c r="B900" t="s">
        <v>2450</v>
      </c>
      <c r="C900" t="s">
        <v>2474</v>
      </c>
      <c r="D900" t="s">
        <v>2475</v>
      </c>
    </row>
    <row r="901" spans="1:4">
      <c r="A901" s="821">
        <v>900</v>
      </c>
      <c r="B901" t="s">
        <v>2450</v>
      </c>
      <c r="C901" t="s">
        <v>2476</v>
      </c>
      <c r="D901" t="s">
        <v>2477</v>
      </c>
    </row>
    <row r="902" spans="1:4">
      <c r="A902" s="821">
        <v>901</v>
      </c>
      <c r="B902" t="s">
        <v>2478</v>
      </c>
      <c r="C902" t="s">
        <v>2480</v>
      </c>
      <c r="D902" t="s">
        <v>2481</v>
      </c>
    </row>
    <row r="903" spans="1:4">
      <c r="A903" s="821">
        <v>902</v>
      </c>
      <c r="B903" t="s">
        <v>2478</v>
      </c>
      <c r="C903" t="s">
        <v>2482</v>
      </c>
      <c r="D903" t="s">
        <v>2483</v>
      </c>
    </row>
    <row r="904" spans="1:4">
      <c r="A904" s="821">
        <v>903</v>
      </c>
      <c r="B904" t="s">
        <v>2478</v>
      </c>
      <c r="C904" t="s">
        <v>2484</v>
      </c>
      <c r="D904" t="s">
        <v>2485</v>
      </c>
    </row>
    <row r="905" spans="1:4">
      <c r="A905" s="821">
        <v>904</v>
      </c>
      <c r="B905" t="s">
        <v>2478</v>
      </c>
      <c r="C905" t="s">
        <v>2486</v>
      </c>
      <c r="D905" t="s">
        <v>2487</v>
      </c>
    </row>
    <row r="906" spans="1:4">
      <c r="A906" s="821">
        <v>905</v>
      </c>
      <c r="B906" t="s">
        <v>2478</v>
      </c>
      <c r="C906" t="s">
        <v>2488</v>
      </c>
      <c r="D906" t="s">
        <v>2489</v>
      </c>
    </row>
    <row r="907" spans="1:4">
      <c r="A907" s="821">
        <v>906</v>
      </c>
      <c r="B907" t="s">
        <v>2478</v>
      </c>
      <c r="C907" t="s">
        <v>2490</v>
      </c>
      <c r="D907" t="s">
        <v>2491</v>
      </c>
    </row>
    <row r="908" spans="1:4">
      <c r="A908" s="821">
        <v>907</v>
      </c>
      <c r="B908" t="s">
        <v>2478</v>
      </c>
      <c r="C908" t="s">
        <v>2492</v>
      </c>
      <c r="D908" t="s">
        <v>2493</v>
      </c>
    </row>
    <row r="909" spans="1:4">
      <c r="A909" s="821">
        <v>908</v>
      </c>
      <c r="B909" t="s">
        <v>2478</v>
      </c>
      <c r="C909" t="s">
        <v>2494</v>
      </c>
      <c r="D909" t="s">
        <v>2495</v>
      </c>
    </row>
    <row r="910" spans="1:4">
      <c r="A910" s="821">
        <v>909</v>
      </c>
      <c r="B910" t="s">
        <v>2478</v>
      </c>
      <c r="C910" t="s">
        <v>2496</v>
      </c>
      <c r="D910" t="s">
        <v>2497</v>
      </c>
    </row>
    <row r="911" spans="1:4">
      <c r="A911" s="821">
        <v>910</v>
      </c>
      <c r="B911" t="s">
        <v>2478</v>
      </c>
      <c r="C911" t="s">
        <v>1468</v>
      </c>
      <c r="D911" t="s">
        <v>2498</v>
      </c>
    </row>
    <row r="912" spans="1:4">
      <c r="A912" s="821">
        <v>911</v>
      </c>
      <c r="B912" t="s">
        <v>2478</v>
      </c>
      <c r="C912" t="s">
        <v>2499</v>
      </c>
      <c r="D912" t="s">
        <v>2500</v>
      </c>
    </row>
    <row r="913" spans="1:4">
      <c r="A913" s="821">
        <v>912</v>
      </c>
      <c r="B913" t="s">
        <v>2478</v>
      </c>
      <c r="C913" t="s">
        <v>2501</v>
      </c>
      <c r="D913" t="s">
        <v>2502</v>
      </c>
    </row>
    <row r="914" spans="1:4">
      <c r="A914" s="821">
        <v>913</v>
      </c>
      <c r="B914" t="s">
        <v>2478</v>
      </c>
      <c r="C914" t="s">
        <v>2503</v>
      </c>
      <c r="D914" t="s">
        <v>2504</v>
      </c>
    </row>
    <row r="915" spans="1:4">
      <c r="A915" s="821">
        <v>914</v>
      </c>
      <c r="B915" t="s">
        <v>2478</v>
      </c>
      <c r="C915" t="s">
        <v>2505</v>
      </c>
      <c r="D915" t="s">
        <v>2506</v>
      </c>
    </row>
    <row r="916" spans="1:4">
      <c r="A916" s="821">
        <v>915</v>
      </c>
      <c r="B916" t="s">
        <v>2478</v>
      </c>
      <c r="C916" t="s">
        <v>2507</v>
      </c>
      <c r="D916" t="s">
        <v>2508</v>
      </c>
    </row>
    <row r="917" spans="1:4">
      <c r="A917" s="821">
        <v>916</v>
      </c>
      <c r="B917" t="s">
        <v>2478</v>
      </c>
      <c r="C917" t="s">
        <v>2509</v>
      </c>
      <c r="D917" t="s">
        <v>2510</v>
      </c>
    </row>
    <row r="918" spans="1:4">
      <c r="A918" s="821">
        <v>917</v>
      </c>
      <c r="B918" t="s">
        <v>2478</v>
      </c>
      <c r="C918" t="s">
        <v>2478</v>
      </c>
      <c r="D918" t="s">
        <v>2479</v>
      </c>
    </row>
    <row r="919" spans="1:4">
      <c r="A919" s="821">
        <v>918</v>
      </c>
      <c r="B919" t="s">
        <v>2478</v>
      </c>
      <c r="C919" t="s">
        <v>1108</v>
      </c>
      <c r="D919" t="s">
        <v>2511</v>
      </c>
    </row>
    <row r="920" spans="1:4">
      <c r="A920" s="821">
        <v>919</v>
      </c>
      <c r="B920" t="s">
        <v>2478</v>
      </c>
      <c r="C920" t="s">
        <v>2512</v>
      </c>
      <c r="D920" t="s">
        <v>2513</v>
      </c>
    </row>
    <row r="921" spans="1:4">
      <c r="A921" s="821">
        <v>920</v>
      </c>
      <c r="B921" t="s">
        <v>2514</v>
      </c>
      <c r="C921" t="s">
        <v>2516</v>
      </c>
      <c r="D921" t="s">
        <v>2517</v>
      </c>
    </row>
    <row r="922" spans="1:4">
      <c r="A922" s="821">
        <v>921</v>
      </c>
      <c r="B922" t="s">
        <v>2514</v>
      </c>
      <c r="C922" t="s">
        <v>2518</v>
      </c>
      <c r="D922" t="s">
        <v>2519</v>
      </c>
    </row>
    <row r="923" spans="1:4">
      <c r="A923" s="821">
        <v>922</v>
      </c>
      <c r="B923" t="s">
        <v>2514</v>
      </c>
      <c r="C923" t="s">
        <v>2520</v>
      </c>
      <c r="D923" t="s">
        <v>2521</v>
      </c>
    </row>
    <row r="924" spans="1:4">
      <c r="A924" s="821">
        <v>923</v>
      </c>
      <c r="B924" t="s">
        <v>2514</v>
      </c>
      <c r="C924" t="s">
        <v>2522</v>
      </c>
      <c r="D924" t="s">
        <v>2523</v>
      </c>
    </row>
    <row r="925" spans="1:4">
      <c r="A925" s="821">
        <v>924</v>
      </c>
      <c r="B925" t="s">
        <v>2514</v>
      </c>
      <c r="C925" t="s">
        <v>2524</v>
      </c>
      <c r="D925" t="s">
        <v>2525</v>
      </c>
    </row>
    <row r="926" spans="1:4">
      <c r="A926" s="821">
        <v>925</v>
      </c>
      <c r="B926" t="s">
        <v>2514</v>
      </c>
      <c r="C926" t="s">
        <v>2526</v>
      </c>
      <c r="D926" t="s">
        <v>2527</v>
      </c>
    </row>
    <row r="927" spans="1:4">
      <c r="A927" s="821">
        <v>926</v>
      </c>
      <c r="B927" t="s">
        <v>2514</v>
      </c>
      <c r="C927" t="s">
        <v>2528</v>
      </c>
      <c r="D927" t="s">
        <v>2529</v>
      </c>
    </row>
    <row r="928" spans="1:4">
      <c r="A928" s="821">
        <v>927</v>
      </c>
      <c r="B928" t="s">
        <v>2514</v>
      </c>
      <c r="C928" t="s">
        <v>2530</v>
      </c>
      <c r="D928" t="s">
        <v>2531</v>
      </c>
    </row>
    <row r="929" spans="1:4">
      <c r="A929" s="821">
        <v>928</v>
      </c>
      <c r="B929" t="s">
        <v>2514</v>
      </c>
      <c r="C929" t="s">
        <v>2532</v>
      </c>
      <c r="D929" t="s">
        <v>2533</v>
      </c>
    </row>
    <row r="930" spans="1:4">
      <c r="A930" s="821">
        <v>929</v>
      </c>
      <c r="B930" t="s">
        <v>2514</v>
      </c>
      <c r="C930" t="s">
        <v>2534</v>
      </c>
      <c r="D930" t="s">
        <v>2535</v>
      </c>
    </row>
    <row r="931" spans="1:4">
      <c r="A931" s="821">
        <v>930</v>
      </c>
      <c r="B931" t="s">
        <v>2514</v>
      </c>
      <c r="C931" t="s">
        <v>2536</v>
      </c>
      <c r="D931" t="s">
        <v>2537</v>
      </c>
    </row>
    <row r="932" spans="1:4">
      <c r="A932" s="821">
        <v>931</v>
      </c>
      <c r="B932" t="s">
        <v>2514</v>
      </c>
      <c r="C932" t="s">
        <v>2538</v>
      </c>
      <c r="D932" t="s">
        <v>2539</v>
      </c>
    </row>
    <row r="933" spans="1:4">
      <c r="A933" s="821">
        <v>932</v>
      </c>
      <c r="B933" t="s">
        <v>2514</v>
      </c>
      <c r="C933" t="s">
        <v>2540</v>
      </c>
      <c r="D933" t="s">
        <v>2541</v>
      </c>
    </row>
    <row r="934" spans="1:4">
      <c r="A934" s="821">
        <v>933</v>
      </c>
      <c r="B934" t="s">
        <v>2514</v>
      </c>
      <c r="C934" t="s">
        <v>2542</v>
      </c>
      <c r="D934" t="s">
        <v>2543</v>
      </c>
    </row>
    <row r="935" spans="1:4">
      <c r="A935" s="821">
        <v>934</v>
      </c>
      <c r="B935" t="s">
        <v>2514</v>
      </c>
      <c r="C935" t="s">
        <v>2544</v>
      </c>
      <c r="D935" t="s">
        <v>2545</v>
      </c>
    </row>
    <row r="936" spans="1:4">
      <c r="A936" s="821">
        <v>935</v>
      </c>
      <c r="B936" t="s">
        <v>2514</v>
      </c>
      <c r="C936" t="s">
        <v>2546</v>
      </c>
      <c r="D936" t="s">
        <v>2547</v>
      </c>
    </row>
    <row r="937" spans="1:4">
      <c r="A937" s="821">
        <v>936</v>
      </c>
      <c r="B937" t="s">
        <v>2514</v>
      </c>
      <c r="C937" t="s">
        <v>2548</v>
      </c>
      <c r="D937" t="s">
        <v>2549</v>
      </c>
    </row>
    <row r="938" spans="1:4">
      <c r="A938" s="821">
        <v>937</v>
      </c>
      <c r="B938" t="s">
        <v>2514</v>
      </c>
      <c r="C938" t="s">
        <v>2550</v>
      </c>
      <c r="D938" t="s">
        <v>2551</v>
      </c>
    </row>
    <row r="939" spans="1:4">
      <c r="A939" s="821">
        <v>938</v>
      </c>
      <c r="B939" t="s">
        <v>2514</v>
      </c>
      <c r="C939" t="s">
        <v>2552</v>
      </c>
      <c r="D939" t="s">
        <v>2553</v>
      </c>
    </row>
    <row r="940" spans="1:4">
      <c r="A940" s="821">
        <v>939</v>
      </c>
      <c r="B940" t="s">
        <v>2514</v>
      </c>
      <c r="C940" t="s">
        <v>2554</v>
      </c>
      <c r="D940" t="s">
        <v>2555</v>
      </c>
    </row>
    <row r="941" spans="1:4">
      <c r="A941" s="821">
        <v>940</v>
      </c>
      <c r="B941" t="s">
        <v>2514</v>
      </c>
      <c r="C941" t="s">
        <v>2556</v>
      </c>
      <c r="D941" t="s">
        <v>2557</v>
      </c>
    </row>
    <row r="942" spans="1:4">
      <c r="A942" s="821">
        <v>941</v>
      </c>
      <c r="B942" t="s">
        <v>2514</v>
      </c>
      <c r="C942" t="s">
        <v>2514</v>
      </c>
      <c r="D942" t="s">
        <v>2515</v>
      </c>
    </row>
    <row r="943" spans="1:4">
      <c r="A943" s="821">
        <v>942</v>
      </c>
      <c r="B943" t="s">
        <v>2514</v>
      </c>
      <c r="C943" t="s">
        <v>2558</v>
      </c>
      <c r="D943" t="s">
        <v>2559</v>
      </c>
    </row>
    <row r="944" spans="1:4">
      <c r="A944" s="821">
        <v>943</v>
      </c>
      <c r="B944" t="s">
        <v>2514</v>
      </c>
      <c r="C944" t="s">
        <v>2560</v>
      </c>
      <c r="D944" t="s">
        <v>2561</v>
      </c>
    </row>
    <row r="945" spans="1:4">
      <c r="A945" s="821">
        <v>944</v>
      </c>
      <c r="B945" t="s">
        <v>2514</v>
      </c>
      <c r="C945" t="s">
        <v>2562</v>
      </c>
      <c r="D945" t="s">
        <v>2563</v>
      </c>
    </row>
    <row r="946" spans="1:4">
      <c r="A946" s="821">
        <v>945</v>
      </c>
      <c r="B946" t="s">
        <v>2564</v>
      </c>
      <c r="C946" t="s">
        <v>2566</v>
      </c>
      <c r="D946" t="s">
        <v>2567</v>
      </c>
    </row>
    <row r="947" spans="1:4">
      <c r="A947" s="821">
        <v>946</v>
      </c>
      <c r="B947" t="s">
        <v>2564</v>
      </c>
      <c r="C947" t="s">
        <v>1248</v>
      </c>
      <c r="D947" t="s">
        <v>2568</v>
      </c>
    </row>
    <row r="948" spans="1:4">
      <c r="A948" s="821">
        <v>947</v>
      </c>
      <c r="B948" t="s">
        <v>2564</v>
      </c>
      <c r="C948" t="s">
        <v>2569</v>
      </c>
      <c r="D948" t="s">
        <v>2570</v>
      </c>
    </row>
    <row r="949" spans="1:4">
      <c r="A949" s="821">
        <v>948</v>
      </c>
      <c r="B949" t="s">
        <v>2564</v>
      </c>
      <c r="C949" t="s">
        <v>2571</v>
      </c>
      <c r="D949" t="s">
        <v>2572</v>
      </c>
    </row>
    <row r="950" spans="1:4">
      <c r="A950" s="821">
        <v>949</v>
      </c>
      <c r="B950" t="s">
        <v>2564</v>
      </c>
      <c r="C950" t="s">
        <v>2573</v>
      </c>
      <c r="D950" t="s">
        <v>2574</v>
      </c>
    </row>
    <row r="951" spans="1:4">
      <c r="A951" s="821">
        <v>950</v>
      </c>
      <c r="B951" t="s">
        <v>2564</v>
      </c>
      <c r="C951" t="s">
        <v>2575</v>
      </c>
      <c r="D951" t="s">
        <v>2576</v>
      </c>
    </row>
    <row r="952" spans="1:4">
      <c r="A952" s="821">
        <v>951</v>
      </c>
      <c r="B952" t="s">
        <v>2564</v>
      </c>
      <c r="C952" t="s">
        <v>2577</v>
      </c>
      <c r="D952" t="s">
        <v>2578</v>
      </c>
    </row>
    <row r="953" spans="1:4">
      <c r="A953" s="821">
        <v>952</v>
      </c>
      <c r="B953" t="s">
        <v>2564</v>
      </c>
      <c r="C953" t="s">
        <v>2579</v>
      </c>
      <c r="D953" t="s">
        <v>2580</v>
      </c>
    </row>
    <row r="954" spans="1:4">
      <c r="A954" s="821">
        <v>953</v>
      </c>
      <c r="B954" t="s">
        <v>2564</v>
      </c>
      <c r="C954" t="s">
        <v>2581</v>
      </c>
      <c r="D954" t="s">
        <v>2582</v>
      </c>
    </row>
    <row r="955" spans="1:4">
      <c r="A955" s="821">
        <v>954</v>
      </c>
      <c r="B955" t="s">
        <v>2564</v>
      </c>
      <c r="C955" t="s">
        <v>2564</v>
      </c>
      <c r="D955" t="s">
        <v>2565</v>
      </c>
    </row>
    <row r="956" spans="1:4">
      <c r="A956" s="821">
        <v>955</v>
      </c>
      <c r="B956" t="s">
        <v>2564</v>
      </c>
      <c r="C956" t="s">
        <v>2583</v>
      </c>
      <c r="D956" t="s">
        <v>2584</v>
      </c>
    </row>
    <row r="957" spans="1:4">
      <c r="A957" s="821">
        <v>956</v>
      </c>
      <c r="B957" t="s">
        <v>2564</v>
      </c>
      <c r="C957" t="s">
        <v>2585</v>
      </c>
      <c r="D957" t="s">
        <v>2586</v>
      </c>
    </row>
  </sheetData>
  <phoneticPr fontId="8" type="noConversion"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A1:D36"/>
  <sheetViews>
    <sheetView showGridLines="0" zoomScaleNormal="100" workbookViewId="0"/>
  </sheetViews>
  <sheetFormatPr defaultRowHeight="11.25"/>
  <cols>
    <col min="1" max="1" width="3.7109375" style="41" customWidth="1"/>
    <col min="2" max="2" width="90.7109375" style="41" customWidth="1"/>
    <col min="3" max="16384" width="9.140625" style="41"/>
  </cols>
  <sheetData>
    <row r="1" spans="2:4">
      <c r="B1" s="49" t="s">
        <v>59</v>
      </c>
    </row>
    <row r="2" spans="2:4" ht="90">
      <c r="B2" s="51" t="s">
        <v>470</v>
      </c>
    </row>
    <row r="3" spans="2:4" ht="67.5">
      <c r="B3" s="51" t="s">
        <v>389</v>
      </c>
    </row>
    <row r="4" spans="2:4" ht="33.75">
      <c r="B4" s="51" t="s">
        <v>582</v>
      </c>
    </row>
    <row r="5" spans="2:4">
      <c r="B5" s="51" t="s">
        <v>207</v>
      </c>
    </row>
    <row r="6" spans="2:4" ht="22.5">
      <c r="B6" s="51" t="s">
        <v>250</v>
      </c>
    </row>
    <row r="7" spans="2:4" ht="22.5">
      <c r="B7" s="51" t="s">
        <v>251</v>
      </c>
    </row>
    <row r="8" spans="2:4" ht="22.5">
      <c r="B8" s="51" t="s">
        <v>252</v>
      </c>
    </row>
    <row r="9" spans="2:4" ht="22.5">
      <c r="B9" s="51" t="s">
        <v>471</v>
      </c>
    </row>
    <row r="10" spans="2:4" ht="56.25">
      <c r="B10" s="51" t="s">
        <v>581</v>
      </c>
    </row>
    <row r="11" spans="2:4" ht="12.75">
      <c r="B11" s="307" t="s">
        <v>387</v>
      </c>
    </row>
    <row r="12" spans="2:4">
      <c r="B12" s="49" t="s">
        <v>168</v>
      </c>
    </row>
    <row r="13" spans="2:4" ht="22.5">
      <c r="B13" s="51" t="s">
        <v>184</v>
      </c>
    </row>
    <row r="14" spans="2:4" ht="67.5">
      <c r="B14" s="51" t="s">
        <v>234</v>
      </c>
    </row>
    <row r="15" spans="2:4" ht="22.5">
      <c r="B15" s="51" t="s">
        <v>215</v>
      </c>
    </row>
    <row r="16" spans="2:4">
      <c r="B16" s="49" t="s">
        <v>192</v>
      </c>
      <c r="D16" s="90"/>
    </row>
    <row r="17" spans="1:2" ht="33.75">
      <c r="B17" s="51" t="s">
        <v>248</v>
      </c>
    </row>
    <row r="18" spans="1:2" ht="33.75">
      <c r="B18" s="51" t="s">
        <v>249</v>
      </c>
    </row>
    <row r="19" spans="1:2">
      <c r="B19" s="51" t="s">
        <v>235</v>
      </c>
    </row>
    <row r="20" spans="1:2" ht="33.75">
      <c r="B20" s="51" t="s">
        <v>275</v>
      </c>
    </row>
    <row r="21" spans="1:2">
      <c r="B21" s="49" t="s">
        <v>205</v>
      </c>
    </row>
    <row r="22" spans="1:2">
      <c r="B22" s="51" t="s">
        <v>206</v>
      </c>
    </row>
    <row r="24" spans="1:2" ht="22.5">
      <c r="B24" s="309" t="s">
        <v>356</v>
      </c>
    </row>
    <row r="26" spans="1:2">
      <c r="B26" s="49" t="s">
        <v>314</v>
      </c>
    </row>
    <row r="27" spans="1:2" ht="22.5">
      <c r="B27" s="308" t="s">
        <v>448</v>
      </c>
    </row>
    <row r="28" spans="1:2" ht="56.25">
      <c r="B28" s="308" t="s">
        <v>447</v>
      </c>
    </row>
    <row r="29" spans="1:2">
      <c r="B29" s="402" t="s">
        <v>388</v>
      </c>
    </row>
    <row r="30" spans="1:2" ht="22.5">
      <c r="B30" s="308" t="s">
        <v>580</v>
      </c>
    </row>
    <row r="32" spans="1:2">
      <c r="A32" s="378"/>
      <c r="B32" s="379" t="s">
        <v>417</v>
      </c>
    </row>
    <row r="33" spans="1:2" ht="14.25">
      <c r="A33" s="380">
        <v>1</v>
      </c>
      <c r="B33" s="381" t="s">
        <v>418</v>
      </c>
    </row>
    <row r="34" spans="1:2" ht="14.25">
      <c r="A34" s="380">
        <v>2</v>
      </c>
      <c r="B34" s="381" t="s">
        <v>419</v>
      </c>
    </row>
    <row r="35" spans="1:2">
      <c r="B35" s="379" t="s">
        <v>420</v>
      </c>
    </row>
    <row r="36" spans="1:2">
      <c r="B36" s="381" t="s">
        <v>421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5" right="0.75" top="1" bottom="1" header="0.5" footer="0.5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18"/>
  </cols>
  <sheetData>
    <row r="1" spans="1:1">
      <c r="A1" s="239"/>
    </row>
  </sheetData>
  <pageMargins left="0.7" right="0.7" top="0.75" bottom="0.75" header="0.3" footer="0.3"/>
  <pageSetup paperSize="9" orientation="portrait" verticalDpi="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CCCCFF"/>
    <pageSetUpPr fitToPage="1"/>
  </sheetPr>
  <dimension ref="A1:IV20"/>
  <sheetViews>
    <sheetView showGridLines="0" topLeftCell="C3" zoomScaleNormal="100" workbookViewId="0">
      <selection activeCell="E12" sqref="E12:E16"/>
    </sheetView>
  </sheetViews>
  <sheetFormatPr defaultRowHeight="14.25"/>
  <cols>
    <col min="1" max="1" width="9.140625" style="126" hidden="1" customWidth="1"/>
    <col min="2" max="2" width="9.140625" style="34" hidden="1" customWidth="1"/>
    <col min="3" max="3" width="3.7109375" style="329" customWidth="1"/>
    <col min="4" max="4" width="6.28515625" style="34" customWidth="1"/>
    <col min="5" max="5" width="46.42578125" style="34" customWidth="1"/>
    <col min="6" max="6" width="3.7109375" style="34" customWidth="1"/>
    <col min="7" max="7" width="5.7109375" style="34" customWidth="1"/>
    <col min="8" max="8" width="41.42578125" style="34" bestFit="1" customWidth="1"/>
    <col min="9" max="9" width="3.7109375" style="34" customWidth="1"/>
    <col min="10" max="10" width="5.7109375" style="34" customWidth="1"/>
    <col min="11" max="11" width="32.5703125" style="34" customWidth="1"/>
    <col min="12" max="12" width="14.85546875" style="34" customWidth="1"/>
    <col min="13" max="13" width="3.7109375" style="290" hidden="1" customWidth="1"/>
    <col min="14" max="16" width="9.140625" style="290" hidden="1" customWidth="1"/>
    <col min="17" max="17" width="25.7109375" style="456" hidden="1" customWidth="1"/>
    <col min="18" max="18" width="14.42578125" style="290" hidden="1" customWidth="1"/>
    <col min="19" max="22" width="9.140625" style="453"/>
    <col min="23" max="16384" width="9.140625" style="34"/>
  </cols>
  <sheetData>
    <row r="1" spans="1:256" s="276" customFormat="1" ht="16.5" hidden="1" customHeight="1">
      <c r="C1" s="448"/>
      <c r="H1" s="448"/>
      <c r="I1" s="448"/>
      <c r="J1" s="448"/>
      <c r="K1" s="448" t="s">
        <v>478</v>
      </c>
      <c r="L1" s="457" t="s">
        <v>405</v>
      </c>
      <c r="M1" s="492" t="s">
        <v>477</v>
      </c>
      <c r="N1" s="492"/>
      <c r="O1" s="492"/>
      <c r="P1" s="492"/>
      <c r="Q1" s="493"/>
      <c r="R1" s="492"/>
      <c r="S1" s="492"/>
      <c r="T1" s="492"/>
      <c r="U1" s="492"/>
      <c r="V1" s="492"/>
      <c r="W1" s="457"/>
      <c r="X1" s="457"/>
      <c r="Y1" s="457"/>
      <c r="Z1" s="457"/>
      <c r="AA1" s="457"/>
      <c r="AB1" s="457"/>
      <c r="AC1" s="457"/>
      <c r="AD1" s="457"/>
      <c r="AE1" s="457"/>
      <c r="AF1" s="457"/>
      <c r="AG1" s="457"/>
      <c r="AH1" s="457"/>
      <c r="AI1" s="457"/>
      <c r="AJ1" s="457"/>
      <c r="AK1" s="457"/>
      <c r="AL1" s="457"/>
      <c r="AM1" s="457"/>
      <c r="AN1" s="457"/>
      <c r="AO1" s="457"/>
      <c r="AP1" s="457"/>
      <c r="AQ1" s="457"/>
      <c r="AR1" s="457"/>
      <c r="AS1" s="457"/>
      <c r="AT1" s="457"/>
      <c r="AU1" s="457"/>
      <c r="AV1" s="457"/>
      <c r="AW1" s="457"/>
      <c r="AX1" s="457"/>
      <c r="AY1" s="457"/>
      <c r="AZ1" s="457"/>
      <c r="BA1" s="457"/>
      <c r="BB1" s="457"/>
      <c r="BC1" s="457"/>
      <c r="BD1" s="457"/>
      <c r="BE1" s="457"/>
      <c r="BF1" s="457"/>
      <c r="BG1" s="457"/>
      <c r="BH1" s="457"/>
      <c r="BI1" s="457"/>
      <c r="BJ1" s="457"/>
      <c r="BK1" s="457"/>
      <c r="BL1" s="457"/>
      <c r="BM1" s="457"/>
      <c r="BN1" s="457"/>
      <c r="BO1" s="457"/>
      <c r="BP1" s="457"/>
      <c r="BQ1" s="457"/>
      <c r="BR1" s="457"/>
      <c r="BS1" s="457"/>
      <c r="BT1" s="457"/>
      <c r="BU1" s="457"/>
      <c r="BV1" s="457"/>
      <c r="BW1" s="457"/>
      <c r="BX1" s="457"/>
      <c r="BY1" s="457"/>
      <c r="BZ1" s="457"/>
      <c r="CA1" s="457"/>
      <c r="CB1" s="457"/>
      <c r="CC1" s="457"/>
      <c r="CD1" s="457"/>
      <c r="CE1" s="457"/>
      <c r="CF1" s="457"/>
      <c r="CG1" s="457"/>
      <c r="CH1" s="457"/>
      <c r="CI1" s="457"/>
      <c r="CJ1" s="457"/>
      <c r="CK1" s="457"/>
      <c r="CL1" s="457"/>
      <c r="CM1" s="457"/>
      <c r="CN1" s="457"/>
      <c r="CO1" s="457"/>
      <c r="CP1" s="457"/>
      <c r="CQ1" s="457"/>
      <c r="CR1" s="457"/>
      <c r="CS1" s="457"/>
      <c r="CT1" s="457"/>
      <c r="CU1" s="457"/>
      <c r="CV1" s="457"/>
      <c r="CW1" s="457"/>
      <c r="CX1" s="457"/>
      <c r="CY1" s="457"/>
      <c r="CZ1" s="457"/>
      <c r="DA1" s="457"/>
      <c r="DB1" s="457"/>
      <c r="DC1" s="457"/>
      <c r="DD1" s="457"/>
      <c r="DE1" s="457"/>
      <c r="DF1" s="457"/>
      <c r="DG1" s="457"/>
      <c r="DH1" s="457"/>
      <c r="DI1" s="457"/>
      <c r="DJ1" s="457"/>
      <c r="DK1" s="457"/>
      <c r="DL1" s="457"/>
      <c r="DM1" s="457"/>
      <c r="DN1" s="457"/>
      <c r="DO1" s="457"/>
      <c r="DP1" s="457"/>
      <c r="DQ1" s="457"/>
      <c r="DR1" s="457"/>
      <c r="DS1" s="457"/>
      <c r="DT1" s="457"/>
      <c r="DU1" s="457"/>
      <c r="DV1" s="457"/>
      <c r="DW1" s="457"/>
      <c r="DX1" s="457"/>
      <c r="DY1" s="457"/>
      <c r="DZ1" s="457"/>
      <c r="EA1" s="457"/>
      <c r="EB1" s="457"/>
      <c r="EC1" s="457"/>
      <c r="ED1" s="457"/>
      <c r="EE1" s="457"/>
      <c r="EF1" s="457"/>
      <c r="EG1" s="457"/>
      <c r="EH1" s="457"/>
      <c r="EI1" s="457"/>
      <c r="EJ1" s="457"/>
      <c r="EK1" s="457"/>
      <c r="EL1" s="457"/>
      <c r="EM1" s="457"/>
      <c r="EN1" s="457"/>
      <c r="EO1" s="457"/>
      <c r="EP1" s="457"/>
      <c r="EQ1" s="457"/>
      <c r="ER1" s="457"/>
      <c r="ES1" s="457"/>
      <c r="ET1" s="457"/>
      <c r="EU1" s="457"/>
      <c r="EV1" s="457"/>
      <c r="EW1" s="457"/>
      <c r="EX1" s="457"/>
      <c r="EY1" s="457"/>
      <c r="EZ1" s="457"/>
      <c r="FA1" s="457"/>
      <c r="FB1" s="457"/>
      <c r="FC1" s="457"/>
      <c r="FD1" s="457"/>
      <c r="FE1" s="457"/>
      <c r="FF1" s="457"/>
      <c r="FG1" s="457"/>
      <c r="FH1" s="457"/>
      <c r="FI1" s="457"/>
      <c r="FJ1" s="457"/>
      <c r="FK1" s="457"/>
      <c r="FL1" s="457"/>
      <c r="FM1" s="457"/>
      <c r="FN1" s="457"/>
      <c r="FO1" s="457"/>
      <c r="FP1" s="457"/>
      <c r="FQ1" s="457"/>
      <c r="FR1" s="457"/>
      <c r="FS1" s="457"/>
      <c r="FT1" s="457"/>
      <c r="FU1" s="457"/>
      <c r="FV1" s="457"/>
      <c r="FW1" s="457"/>
      <c r="FX1" s="457"/>
      <c r="FY1" s="457"/>
      <c r="FZ1" s="457"/>
      <c r="GA1" s="457"/>
      <c r="GB1" s="457"/>
      <c r="GC1" s="457"/>
      <c r="GD1" s="457"/>
      <c r="GE1" s="457"/>
      <c r="GF1" s="457"/>
      <c r="GG1" s="457"/>
      <c r="GH1" s="457"/>
      <c r="GI1" s="457"/>
      <c r="GJ1" s="457"/>
      <c r="GK1" s="457"/>
      <c r="GL1" s="457"/>
      <c r="GM1" s="457"/>
      <c r="GN1" s="457"/>
      <c r="GO1" s="457"/>
      <c r="GP1" s="457"/>
      <c r="GQ1" s="457"/>
      <c r="GR1" s="457"/>
      <c r="GS1" s="457"/>
      <c r="GT1" s="457"/>
      <c r="GU1" s="457"/>
      <c r="GV1" s="457"/>
      <c r="GW1" s="457"/>
      <c r="GX1" s="457"/>
      <c r="GY1" s="457"/>
      <c r="GZ1" s="457"/>
      <c r="HA1" s="457"/>
      <c r="HB1" s="457"/>
      <c r="HC1" s="457"/>
      <c r="HD1" s="457"/>
      <c r="HE1" s="457"/>
      <c r="HF1" s="457"/>
      <c r="HG1" s="457"/>
      <c r="HH1" s="457"/>
      <c r="HI1" s="457"/>
      <c r="HJ1" s="457"/>
      <c r="HK1" s="457"/>
      <c r="HL1" s="457"/>
      <c r="HM1" s="457"/>
      <c r="HN1" s="457"/>
      <c r="HO1" s="457"/>
      <c r="HP1" s="457"/>
      <c r="HQ1" s="457"/>
      <c r="HR1" s="457"/>
      <c r="HS1" s="457"/>
      <c r="HT1" s="457"/>
      <c r="HU1" s="457"/>
      <c r="HV1" s="457"/>
      <c r="HW1" s="457"/>
      <c r="HX1" s="457"/>
      <c r="HY1" s="457"/>
      <c r="HZ1" s="457"/>
      <c r="IA1" s="457"/>
      <c r="IB1" s="457"/>
      <c r="IC1" s="457"/>
      <c r="ID1" s="457"/>
      <c r="IE1" s="457"/>
      <c r="IF1" s="457"/>
      <c r="IG1" s="457"/>
      <c r="IH1" s="457"/>
      <c r="II1" s="457"/>
      <c r="IJ1" s="457"/>
      <c r="IK1" s="457"/>
      <c r="IL1" s="457"/>
      <c r="IM1" s="457"/>
      <c r="IN1" s="457"/>
      <c r="IO1" s="457"/>
      <c r="IP1" s="457"/>
      <c r="IQ1" s="457"/>
      <c r="IR1" s="457"/>
      <c r="IS1" s="457"/>
      <c r="IT1" s="457"/>
      <c r="IU1" s="457"/>
      <c r="IV1" s="457"/>
    </row>
    <row r="2" spans="1:256" s="461" customFormat="1" ht="16.5" hidden="1" customHeight="1">
      <c r="A2" s="458"/>
      <c r="B2" s="458"/>
      <c r="C2" s="459"/>
      <c r="D2" s="458"/>
      <c r="E2" s="458"/>
      <c r="F2" s="458"/>
      <c r="G2" s="458"/>
      <c r="H2" s="458"/>
      <c r="I2" s="458"/>
      <c r="J2" s="458"/>
      <c r="K2" s="458"/>
      <c r="L2" s="458"/>
      <c r="M2" s="492"/>
      <c r="N2" s="492"/>
      <c r="O2" s="492"/>
      <c r="P2" s="492"/>
      <c r="Q2" s="493"/>
      <c r="R2" s="492"/>
      <c r="S2" s="460"/>
      <c r="T2" s="460"/>
      <c r="U2" s="460"/>
      <c r="V2" s="460"/>
      <c r="W2" s="459"/>
      <c r="X2" s="459"/>
      <c r="Y2" s="459"/>
      <c r="Z2" s="459"/>
      <c r="AA2" s="459"/>
      <c r="AB2" s="459"/>
      <c r="AC2" s="459"/>
      <c r="AD2" s="459"/>
      <c r="AE2" s="459"/>
      <c r="AF2" s="459"/>
      <c r="AG2" s="459"/>
      <c r="AH2" s="459"/>
      <c r="AI2" s="459"/>
      <c r="AJ2" s="459"/>
      <c r="AK2" s="459"/>
      <c r="AL2" s="459"/>
      <c r="AM2" s="459"/>
      <c r="AN2" s="459"/>
      <c r="AO2" s="459"/>
      <c r="AP2" s="459"/>
      <c r="AQ2" s="459"/>
      <c r="AR2" s="459"/>
      <c r="AS2" s="459"/>
      <c r="AT2" s="459"/>
      <c r="AU2" s="459"/>
      <c r="AV2" s="459"/>
      <c r="AW2" s="459"/>
      <c r="AX2" s="459"/>
      <c r="AY2" s="459"/>
      <c r="AZ2" s="459"/>
      <c r="BA2" s="459"/>
      <c r="BB2" s="459"/>
      <c r="BC2" s="459"/>
      <c r="BD2" s="459"/>
      <c r="BE2" s="459"/>
      <c r="BF2" s="459"/>
      <c r="BG2" s="459"/>
      <c r="BH2" s="459"/>
      <c r="BI2" s="459"/>
      <c r="BJ2" s="459"/>
      <c r="BK2" s="459"/>
      <c r="BL2" s="459"/>
      <c r="BM2" s="459"/>
      <c r="BN2" s="459"/>
      <c r="BO2" s="459"/>
      <c r="BP2" s="459"/>
      <c r="BQ2" s="459"/>
      <c r="BR2" s="459"/>
      <c r="BS2" s="459"/>
      <c r="BT2" s="459"/>
      <c r="BU2" s="459"/>
      <c r="BV2" s="459"/>
      <c r="BW2" s="459"/>
      <c r="BX2" s="459"/>
      <c r="BY2" s="459"/>
      <c r="BZ2" s="459"/>
      <c r="CA2" s="459"/>
      <c r="CB2" s="459"/>
      <c r="CC2" s="459"/>
      <c r="CD2" s="459"/>
      <c r="CE2" s="459"/>
      <c r="CF2" s="459"/>
      <c r="CG2" s="459"/>
      <c r="CH2" s="459"/>
      <c r="CI2" s="459"/>
      <c r="CJ2" s="459"/>
      <c r="CK2" s="459"/>
      <c r="CL2" s="459"/>
      <c r="CM2" s="459"/>
      <c r="CN2" s="459"/>
      <c r="CO2" s="459"/>
      <c r="CP2" s="459"/>
      <c r="CQ2" s="459"/>
      <c r="CR2" s="459"/>
      <c r="CS2" s="459"/>
      <c r="CT2" s="459"/>
      <c r="CU2" s="459"/>
      <c r="CV2" s="459"/>
      <c r="CW2" s="459"/>
      <c r="CX2" s="459"/>
      <c r="CY2" s="459"/>
      <c r="CZ2" s="459"/>
      <c r="DA2" s="459"/>
      <c r="DB2" s="459"/>
      <c r="DC2" s="459"/>
      <c r="DD2" s="459"/>
      <c r="DE2" s="459"/>
      <c r="DF2" s="459"/>
      <c r="DG2" s="459"/>
      <c r="DH2" s="459"/>
      <c r="DI2" s="459"/>
      <c r="DJ2" s="459"/>
      <c r="DK2" s="459"/>
      <c r="DL2" s="459"/>
      <c r="DM2" s="459"/>
      <c r="DN2" s="459"/>
      <c r="DO2" s="459"/>
      <c r="DP2" s="459"/>
      <c r="DQ2" s="459"/>
      <c r="DR2" s="459"/>
      <c r="DS2" s="459"/>
      <c r="DT2" s="459"/>
      <c r="DU2" s="459"/>
      <c r="DV2" s="459"/>
      <c r="DW2" s="459"/>
      <c r="DX2" s="459"/>
      <c r="DY2" s="459"/>
      <c r="DZ2" s="459"/>
      <c r="EA2" s="459"/>
      <c r="EB2" s="459"/>
      <c r="EC2" s="459"/>
      <c r="ED2" s="459"/>
      <c r="EE2" s="459"/>
      <c r="EF2" s="459"/>
      <c r="EG2" s="459"/>
      <c r="EH2" s="459"/>
      <c r="EI2" s="459"/>
      <c r="EJ2" s="459"/>
      <c r="EK2" s="459"/>
      <c r="EL2" s="459"/>
      <c r="EM2" s="459"/>
      <c r="EN2" s="459"/>
      <c r="EO2" s="459"/>
      <c r="EP2" s="459"/>
      <c r="EQ2" s="459"/>
      <c r="ER2" s="459"/>
      <c r="ES2" s="459"/>
      <c r="ET2" s="459"/>
    </row>
    <row r="3" spans="1:256" s="127" customFormat="1" ht="3" customHeight="1">
      <c r="A3" s="126"/>
      <c r="B3" s="34"/>
      <c r="C3" s="327"/>
      <c r="D3" s="98"/>
      <c r="E3" s="98"/>
      <c r="F3" s="98"/>
      <c r="G3" s="98"/>
      <c r="H3" s="98"/>
      <c r="I3" s="98"/>
      <c r="J3" s="98"/>
      <c r="K3" s="98"/>
      <c r="L3" s="330"/>
      <c r="M3" s="290"/>
      <c r="N3" s="290"/>
      <c r="O3" s="290"/>
      <c r="P3" s="290"/>
      <c r="Q3" s="456"/>
      <c r="R3" s="290"/>
      <c r="S3" s="453"/>
      <c r="T3" s="453"/>
      <c r="U3" s="453"/>
      <c r="V3" s="453"/>
    </row>
    <row r="4" spans="1:256" s="127" customFormat="1" ht="22.5">
      <c r="A4" s="126"/>
      <c r="B4" s="34"/>
      <c r="C4" s="327"/>
      <c r="D4" s="947" t="s">
        <v>401</v>
      </c>
      <c r="E4" s="948"/>
      <c r="F4" s="948"/>
      <c r="G4" s="948"/>
      <c r="H4" s="949"/>
      <c r="I4" s="550"/>
      <c r="M4" s="290"/>
      <c r="N4" s="290"/>
      <c r="O4" s="290"/>
      <c r="P4" s="290"/>
      <c r="Q4" s="456"/>
      <c r="R4" s="290"/>
      <c r="S4" s="453"/>
      <c r="T4" s="453"/>
      <c r="U4" s="453"/>
      <c r="V4" s="453"/>
    </row>
    <row r="5" spans="1:256" s="127" customFormat="1" ht="3" hidden="1" customHeight="1">
      <c r="A5" s="126"/>
      <c r="B5" s="34"/>
      <c r="C5" s="327"/>
      <c r="D5" s="98"/>
      <c r="E5" s="98"/>
      <c r="F5" s="98"/>
      <c r="G5" s="98"/>
      <c r="H5" s="331"/>
      <c r="I5" s="331"/>
      <c r="J5" s="331"/>
      <c r="K5" s="331"/>
      <c r="L5" s="332"/>
      <c r="M5" s="290"/>
      <c r="N5" s="290"/>
      <c r="O5" s="290"/>
      <c r="P5" s="290"/>
      <c r="Q5" s="456"/>
      <c r="R5" s="290"/>
      <c r="S5" s="453"/>
      <c r="T5" s="453"/>
      <c r="U5" s="453"/>
      <c r="V5" s="453"/>
    </row>
    <row r="6" spans="1:256" s="127" customFormat="1" ht="20.100000000000001" hidden="1" customHeight="1">
      <c r="A6" s="333"/>
      <c r="B6" s="333"/>
      <c r="C6" s="327"/>
      <c r="D6" s="950"/>
      <c r="E6" s="950"/>
      <c r="F6" s="951" t="s">
        <v>74</v>
      </c>
      <c r="G6" s="951"/>
      <c r="H6" s="331"/>
      <c r="I6" s="331"/>
      <c r="J6" s="334"/>
      <c r="K6" s="335"/>
      <c r="L6" s="335"/>
      <c r="M6" s="290"/>
      <c r="N6" s="290"/>
      <c r="O6" s="290"/>
      <c r="P6" s="290"/>
      <c r="Q6" s="456"/>
      <c r="R6" s="290"/>
      <c r="S6" s="453"/>
      <c r="T6" s="453"/>
      <c r="U6" s="453"/>
      <c r="V6" s="453"/>
    </row>
    <row r="7" spans="1:256" ht="3" customHeight="1"/>
    <row r="8" spans="1:256" s="127" customFormat="1">
      <c r="A8" s="126"/>
      <c r="B8" s="34"/>
      <c r="C8" s="327"/>
      <c r="D8" s="938" t="s">
        <v>16</v>
      </c>
      <c r="E8" s="938"/>
      <c r="F8" s="938" t="s">
        <v>402</v>
      </c>
      <c r="G8" s="938"/>
      <c r="H8" s="938"/>
      <c r="I8" s="952" t="s">
        <v>403</v>
      </c>
      <c r="J8" s="952"/>
      <c r="K8" s="952"/>
      <c r="L8" s="952"/>
      <c r="M8" s="290"/>
      <c r="N8" s="290"/>
      <c r="O8" s="290"/>
      <c r="P8" s="290"/>
      <c r="Q8" s="456"/>
      <c r="R8" s="290"/>
      <c r="S8" s="453"/>
      <c r="T8" s="453"/>
      <c r="U8" s="453"/>
      <c r="V8" s="453"/>
    </row>
    <row r="9" spans="1:256" s="127" customFormat="1" ht="20.25" customHeight="1">
      <c r="A9" s="126"/>
      <c r="B9" s="34"/>
      <c r="C9" s="327"/>
      <c r="D9" s="337" t="s">
        <v>82</v>
      </c>
      <c r="E9" s="337" t="s">
        <v>404</v>
      </c>
      <c r="F9" s="943" t="s">
        <v>82</v>
      </c>
      <c r="G9" s="944"/>
      <c r="H9" s="338" t="s">
        <v>404</v>
      </c>
      <c r="I9" s="945" t="s">
        <v>82</v>
      </c>
      <c r="J9" s="945"/>
      <c r="K9" s="338" t="s">
        <v>404</v>
      </c>
      <c r="L9" s="338" t="s">
        <v>405</v>
      </c>
      <c r="M9" s="290"/>
      <c r="N9" s="290"/>
      <c r="O9" s="290"/>
      <c r="P9" s="290"/>
      <c r="Q9" s="456"/>
      <c r="R9" s="290"/>
      <c r="S9" s="453"/>
      <c r="T9" s="453"/>
      <c r="U9" s="453"/>
      <c r="V9" s="453"/>
    </row>
    <row r="10" spans="1:256" ht="12" customHeight="1">
      <c r="C10" s="346"/>
      <c r="D10" s="451" t="s">
        <v>83</v>
      </c>
      <c r="E10" s="451" t="s">
        <v>49</v>
      </c>
      <c r="F10" s="946" t="s">
        <v>50</v>
      </c>
      <c r="G10" s="946"/>
      <c r="H10" s="451" t="s">
        <v>51</v>
      </c>
      <c r="I10" s="946" t="s">
        <v>63</v>
      </c>
      <c r="J10" s="946"/>
      <c r="K10" s="451" t="s">
        <v>64</v>
      </c>
      <c r="L10" s="451" t="s">
        <v>169</v>
      </c>
      <c r="M10" s="360"/>
      <c r="N10" s="360"/>
      <c r="O10" s="360"/>
      <c r="P10" s="360"/>
      <c r="Q10" s="336"/>
      <c r="R10" s="360"/>
      <c r="S10" s="452"/>
      <c r="T10" s="452"/>
      <c r="U10" s="452"/>
      <c r="V10" s="452"/>
    </row>
    <row r="11" spans="1:256" s="127" customFormat="1" hidden="1">
      <c r="A11" s="34"/>
      <c r="B11" s="34"/>
      <c r="C11" s="327"/>
      <c r="D11" s="339">
        <v>0</v>
      </c>
      <c r="E11" s="340"/>
      <c r="F11" s="191"/>
      <c r="G11" s="191"/>
      <c r="H11" s="341"/>
      <c r="I11" s="342"/>
      <c r="J11" s="191"/>
      <c r="K11" s="341"/>
      <c r="L11" s="343"/>
      <c r="M11" s="496" t="s">
        <v>485</v>
      </c>
      <c r="N11" s="290"/>
      <c r="O11" s="290"/>
      <c r="P11" s="290" t="s">
        <v>483</v>
      </c>
      <c r="Q11" s="456" t="s">
        <v>484</v>
      </c>
      <c r="R11" s="290" t="s">
        <v>546</v>
      </c>
      <c r="S11" s="453"/>
      <c r="T11" s="453"/>
      <c r="U11" s="453"/>
      <c r="V11" s="453"/>
    </row>
    <row r="12" spans="1:256" s="362" customFormat="1" ht="0.95" customHeight="1">
      <c r="A12" s="86"/>
      <c r="B12" s="828" t="s">
        <v>409</v>
      </c>
      <c r="C12" s="937"/>
      <c r="D12" s="938">
        <v>1</v>
      </c>
      <c r="E12" s="939" t="s">
        <v>2821</v>
      </c>
      <c r="F12" s="895"/>
      <c r="G12" s="885">
        <v>0</v>
      </c>
      <c r="H12" s="454"/>
      <c r="I12" s="347"/>
      <c r="J12" s="491" t="s">
        <v>482</v>
      </c>
      <c r="K12" s="758"/>
      <c r="L12" s="363"/>
      <c r="M12" s="830">
        <f>mergeValue(H12)</f>
        <v>0</v>
      </c>
      <c r="N12" s="766"/>
      <c r="O12" s="766"/>
      <c r="P12" s="830" t="str">
        <f>IF(ISERROR(MATCH(Q12,MODesc,0)),"n","y")</f>
        <v>n</v>
      </c>
      <c r="Q12" s="766" t="s">
        <v>2821</v>
      </c>
      <c r="R12" s="830" t="str">
        <f>K12&amp;"("&amp;L12&amp;")"</f>
        <v>()</v>
      </c>
      <c r="S12" s="828"/>
      <c r="T12" s="828"/>
      <c r="U12" s="345"/>
      <c r="V12" s="828"/>
      <c r="W12" s="828"/>
      <c r="X12" s="828"/>
      <c r="Y12" s="361"/>
      <c r="Z12" s="361"/>
      <c r="AA12" s="714"/>
      <c r="AB12" s="714"/>
      <c r="AC12" s="714"/>
      <c r="AD12" s="714"/>
      <c r="AE12" s="714"/>
      <c r="AF12" s="714"/>
      <c r="AG12" s="714"/>
      <c r="AH12" s="714"/>
      <c r="AI12" s="714"/>
      <c r="AJ12" s="714"/>
      <c r="AK12" s="714"/>
      <c r="AL12" s="714"/>
      <c r="AM12" s="714"/>
      <c r="AN12" s="714"/>
      <c r="AO12" s="714"/>
      <c r="AP12" s="714"/>
      <c r="AQ12" s="714"/>
      <c r="AR12" s="714"/>
      <c r="AS12" s="714"/>
      <c r="AT12" s="714"/>
      <c r="AU12" s="714"/>
      <c r="AV12" s="714"/>
      <c r="AW12" s="714"/>
      <c r="AX12" s="714"/>
      <c r="AY12" s="714"/>
      <c r="AZ12" s="714"/>
      <c r="BA12" s="714"/>
      <c r="BB12" s="714"/>
      <c r="BC12" s="714"/>
      <c r="BD12" s="714"/>
      <c r="BE12" s="714"/>
      <c r="BF12" s="714"/>
      <c r="BG12" s="714"/>
      <c r="BH12" s="714"/>
      <c r="BI12" s="714"/>
      <c r="BJ12" s="714"/>
      <c r="BK12" s="714"/>
      <c r="BL12" s="714"/>
      <c r="BM12" s="714"/>
      <c r="BN12" s="714"/>
      <c r="BO12" s="714"/>
      <c r="BP12" s="714"/>
      <c r="BQ12" s="714"/>
      <c r="BR12" s="714"/>
      <c r="BS12" s="714"/>
      <c r="BT12" s="714"/>
      <c r="BU12" s="714"/>
      <c r="BV12" s="361"/>
      <c r="BW12" s="361"/>
      <c r="BX12" s="361"/>
      <c r="BY12" s="361"/>
      <c r="BZ12" s="361"/>
      <c r="CA12" s="361"/>
      <c r="CB12" s="361"/>
      <c r="CC12" s="361"/>
      <c r="CD12" s="361"/>
      <c r="CE12" s="361"/>
    </row>
    <row r="13" spans="1:256" s="362" customFormat="1" ht="0.95" customHeight="1">
      <c r="A13" s="86"/>
      <c r="B13" s="828" t="s">
        <v>409</v>
      </c>
      <c r="C13" s="937"/>
      <c r="D13" s="938"/>
      <c r="E13" s="940"/>
      <c r="F13" s="941"/>
      <c r="G13" s="938">
        <v>1</v>
      </c>
      <c r="H13" s="936" t="s">
        <v>1486</v>
      </c>
      <c r="I13" s="347"/>
      <c r="J13" s="491" t="s">
        <v>482</v>
      </c>
      <c r="K13" s="758"/>
      <c r="L13" s="363"/>
      <c r="M13" s="830" t="str">
        <f>mergeValue(H13)</f>
        <v>Елабужский муниципальный район</v>
      </c>
      <c r="N13" s="766"/>
      <c r="O13" s="766"/>
      <c r="P13" s="766"/>
      <c r="Q13" s="766"/>
      <c r="R13" s="830" t="str">
        <f>K13&amp;"("&amp;L13&amp;")"</f>
        <v>()</v>
      </c>
      <c r="S13" s="828"/>
      <c r="T13" s="828"/>
      <c r="U13" s="345"/>
      <c r="V13" s="828"/>
      <c r="W13" s="828"/>
      <c r="X13" s="828"/>
      <c r="Y13" s="361"/>
      <c r="Z13" s="361"/>
      <c r="AA13" s="714"/>
      <c r="AB13" s="714"/>
      <c r="AC13" s="714"/>
      <c r="AD13" s="714"/>
      <c r="AE13" s="714"/>
      <c r="AF13" s="714"/>
      <c r="AG13" s="714"/>
      <c r="AH13" s="714"/>
      <c r="AI13" s="714"/>
      <c r="AJ13" s="714"/>
      <c r="AK13" s="714"/>
      <c r="AL13" s="714"/>
      <c r="AM13" s="714"/>
      <c r="AN13" s="714"/>
      <c r="AO13" s="714"/>
      <c r="AP13" s="714"/>
      <c r="AQ13" s="714"/>
      <c r="AR13" s="714"/>
      <c r="AS13" s="714"/>
      <c r="AT13" s="714"/>
      <c r="AU13" s="714"/>
      <c r="AV13" s="714"/>
      <c r="AW13" s="714"/>
      <c r="AX13" s="714"/>
      <c r="AY13" s="714"/>
      <c r="AZ13" s="714"/>
      <c r="BA13" s="714"/>
      <c r="BB13" s="714"/>
      <c r="BC13" s="714"/>
      <c r="BD13" s="714"/>
      <c r="BE13" s="714"/>
      <c r="BF13" s="714"/>
      <c r="BG13" s="714"/>
      <c r="BH13" s="714"/>
      <c r="BI13" s="714"/>
      <c r="BJ13" s="714"/>
      <c r="BK13" s="714"/>
      <c r="BL13" s="714"/>
      <c r="BM13" s="714"/>
      <c r="BN13" s="714"/>
      <c r="BO13" s="714"/>
      <c r="BP13" s="714"/>
      <c r="BQ13" s="714"/>
      <c r="BR13" s="714"/>
      <c r="BS13" s="714"/>
      <c r="BT13" s="714"/>
      <c r="BU13" s="714"/>
      <c r="BV13" s="361"/>
      <c r="BW13" s="361"/>
      <c r="BX13" s="361"/>
      <c r="BY13" s="361"/>
      <c r="BZ13" s="361"/>
      <c r="CA13" s="361"/>
      <c r="CB13" s="361"/>
      <c r="CC13" s="361"/>
      <c r="CD13" s="361"/>
      <c r="CE13" s="361"/>
    </row>
    <row r="14" spans="1:256" s="362" customFormat="1" ht="15" customHeight="1">
      <c r="A14" s="86"/>
      <c r="B14" s="828" t="s">
        <v>409</v>
      </c>
      <c r="C14" s="937"/>
      <c r="D14" s="938"/>
      <c r="E14" s="940"/>
      <c r="F14" s="942"/>
      <c r="G14" s="938"/>
      <c r="H14" s="936"/>
      <c r="I14" s="903"/>
      <c r="J14" s="885">
        <v>1</v>
      </c>
      <c r="K14" s="896" t="s">
        <v>1497</v>
      </c>
      <c r="L14" s="344" t="s">
        <v>1498</v>
      </c>
      <c r="M14" s="830" t="str">
        <f>mergeValue(H14)</f>
        <v>Елабужский муниципальный район</v>
      </c>
      <c r="N14" s="766"/>
      <c r="O14" s="766"/>
      <c r="P14" s="766"/>
      <c r="Q14" s="766"/>
      <c r="R14" s="830" t="str">
        <f>K14&amp;" ("&amp;L14&amp;")"</f>
        <v>Город Елабуга (92626101)</v>
      </c>
      <c r="S14" s="828"/>
      <c r="T14" s="828"/>
      <c r="U14" s="345"/>
      <c r="V14" s="828"/>
      <c r="W14" s="828"/>
      <c r="X14" s="828"/>
      <c r="Y14" s="361"/>
      <c r="Z14" s="361"/>
      <c r="AA14" s="714"/>
      <c r="AB14" s="714"/>
      <c r="AC14" s="714"/>
      <c r="AD14" s="714"/>
      <c r="AE14" s="714"/>
      <c r="AF14" s="714"/>
      <c r="AG14" s="714"/>
      <c r="AH14" s="714"/>
      <c r="AI14" s="714"/>
      <c r="AJ14" s="714"/>
      <c r="AK14" s="714"/>
      <c r="AL14" s="714"/>
      <c r="AM14" s="714"/>
      <c r="AN14" s="714"/>
      <c r="AO14" s="714"/>
      <c r="AP14" s="714"/>
      <c r="AQ14" s="714"/>
      <c r="AR14" s="714"/>
      <c r="AS14" s="714"/>
      <c r="AT14" s="714"/>
      <c r="AU14" s="714"/>
      <c r="AV14" s="714"/>
      <c r="AW14" s="714"/>
      <c r="AX14" s="714"/>
      <c r="AY14" s="714"/>
      <c r="AZ14" s="714"/>
      <c r="BA14" s="714"/>
      <c r="BB14" s="714"/>
      <c r="BC14" s="714"/>
      <c r="BD14" s="714"/>
      <c r="BE14" s="714"/>
      <c r="BF14" s="714"/>
      <c r="BG14" s="714"/>
      <c r="BH14" s="714"/>
      <c r="BI14" s="714"/>
      <c r="BJ14" s="714"/>
      <c r="BK14" s="714"/>
      <c r="BL14" s="714"/>
      <c r="BM14" s="714"/>
      <c r="BN14" s="714"/>
      <c r="BO14" s="714"/>
      <c r="BP14" s="714"/>
      <c r="BQ14" s="714"/>
      <c r="BR14" s="714"/>
      <c r="BS14" s="714"/>
      <c r="BT14" s="714"/>
      <c r="BU14" s="714"/>
      <c r="BV14" s="361"/>
      <c r="BW14" s="361"/>
      <c r="BX14" s="361"/>
      <c r="BY14" s="361"/>
      <c r="BZ14" s="361"/>
      <c r="CA14" s="361"/>
      <c r="CB14" s="361"/>
      <c r="CC14" s="361"/>
      <c r="CD14" s="361"/>
      <c r="CE14" s="361"/>
    </row>
    <row r="15" spans="1:256" s="127" customFormat="1" ht="0.95" customHeight="1">
      <c r="A15" s="34"/>
      <c r="B15" s="34" t="s">
        <v>406</v>
      </c>
      <c r="C15" s="327"/>
      <c r="D15" s="347"/>
      <c r="E15" s="279"/>
      <c r="F15" s="349"/>
      <c r="G15" s="349"/>
      <c r="H15" s="349"/>
      <c r="I15" s="349"/>
      <c r="J15" s="349"/>
      <c r="K15" s="349"/>
      <c r="L15" s="350"/>
      <c r="M15" s="496"/>
      <c r="N15" s="290"/>
      <c r="O15" s="290"/>
      <c r="P15" s="290"/>
      <c r="Q15" s="456" t="s">
        <v>19</v>
      </c>
      <c r="R15" s="290"/>
      <c r="S15" s="453"/>
      <c r="T15" s="453"/>
      <c r="U15" s="453"/>
      <c r="V15" s="453"/>
    </row>
    <row r="16" spans="1:256" s="127" customFormat="1" ht="21" customHeight="1">
      <c r="A16" s="126"/>
      <c r="B16" s="34"/>
      <c r="C16" s="329"/>
      <c r="D16" s="351"/>
      <c r="E16" s="351"/>
      <c r="F16" s="351"/>
      <c r="G16" s="351"/>
      <c r="H16" s="351"/>
      <c r="I16" s="351"/>
      <c r="J16" s="351"/>
      <c r="K16" s="351"/>
      <c r="L16" s="351"/>
      <c r="M16" s="290"/>
      <c r="N16" s="290"/>
      <c r="O16" s="290"/>
      <c r="P16" s="290"/>
      <c r="Q16" s="456"/>
      <c r="R16" s="290"/>
      <c r="S16" s="453"/>
      <c r="T16" s="453"/>
      <c r="U16" s="453"/>
      <c r="V16" s="453"/>
    </row>
    <row r="17" spans="1:22" s="127" customFormat="1">
      <c r="A17" s="126"/>
      <c r="B17" s="34"/>
      <c r="C17" s="329"/>
      <c r="D17" s="34"/>
      <c r="E17" s="34"/>
      <c r="F17" s="34"/>
      <c r="G17" s="34"/>
      <c r="H17" s="34"/>
      <c r="I17" s="34"/>
      <c r="J17" s="34"/>
      <c r="K17" s="34"/>
      <c r="L17" s="34"/>
      <c r="M17" s="290"/>
      <c r="N17" s="290"/>
      <c r="O17" s="290"/>
      <c r="P17" s="290"/>
      <c r="Q17" s="456"/>
      <c r="R17" s="290"/>
      <c r="S17" s="453"/>
      <c r="T17" s="453"/>
      <c r="U17" s="453"/>
      <c r="V17" s="453"/>
    </row>
    <row r="18" spans="1:22" s="127" customFormat="1" ht="0.75" customHeight="1">
      <c r="A18" s="126"/>
      <c r="B18" s="34"/>
      <c r="C18" s="329"/>
      <c r="D18" s="34"/>
      <c r="E18" s="34"/>
      <c r="F18" s="34"/>
      <c r="G18" s="34"/>
      <c r="H18" s="34"/>
      <c r="I18" s="34"/>
      <c r="J18" s="34"/>
      <c r="K18" s="34"/>
      <c r="L18" s="34"/>
      <c r="M18" s="290"/>
      <c r="N18" s="290"/>
      <c r="O18" s="290"/>
      <c r="P18" s="290"/>
      <c r="Q18" s="456"/>
      <c r="R18" s="290"/>
      <c r="S18" s="453"/>
      <c r="T18" s="453"/>
      <c r="U18" s="453"/>
      <c r="V18" s="453"/>
    </row>
    <row r="19" spans="1:22" s="353" customFormat="1" ht="10.5">
      <c r="A19" s="352"/>
      <c r="C19" s="354"/>
      <c r="D19" s="355"/>
      <c r="E19" s="355"/>
      <c r="M19" s="290"/>
      <c r="N19" s="290"/>
      <c r="O19" s="290"/>
      <c r="P19" s="290"/>
      <c r="Q19" s="456"/>
      <c r="R19" s="290"/>
      <c r="S19" s="453"/>
      <c r="T19" s="453"/>
      <c r="U19" s="453"/>
      <c r="V19" s="453"/>
    </row>
    <row r="20" spans="1:22" s="353" customFormat="1" ht="10.5">
      <c r="A20" s="352"/>
      <c r="C20" s="354"/>
      <c r="D20" s="355"/>
      <c r="E20" s="355"/>
      <c r="M20" s="290"/>
      <c r="N20" s="290"/>
      <c r="O20" s="290"/>
      <c r="P20" s="290"/>
      <c r="Q20" s="456"/>
      <c r="R20" s="290"/>
      <c r="S20" s="453"/>
      <c r="T20" s="453"/>
      <c r="U20" s="453"/>
      <c r="V20" s="453"/>
    </row>
  </sheetData>
  <sheetProtection password="FA9C" sheet="1" objects="1" scenarios="1" formatColumns="0" formatRows="0"/>
  <mergeCells count="16">
    <mergeCell ref="F9:G9"/>
    <mergeCell ref="I9:J9"/>
    <mergeCell ref="F10:G10"/>
    <mergeCell ref="I10:J10"/>
    <mergeCell ref="D4:H4"/>
    <mergeCell ref="D6:E6"/>
    <mergeCell ref="F6:G6"/>
    <mergeCell ref="D8:E8"/>
    <mergeCell ref="I8:L8"/>
    <mergeCell ref="F8:H8"/>
    <mergeCell ref="H13:H14"/>
    <mergeCell ref="C12:C14"/>
    <mergeCell ref="D12:D14"/>
    <mergeCell ref="E12:E14"/>
    <mergeCell ref="F13:F14"/>
    <mergeCell ref="G13:G14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CCCCFF"/>
  </sheetPr>
  <dimension ref="A1:T30"/>
  <sheetViews>
    <sheetView showGridLines="0" topLeftCell="C4" zoomScaleNormal="100" workbookViewId="0">
      <selection activeCell="J21" sqref="J21:J23"/>
    </sheetView>
  </sheetViews>
  <sheetFormatPr defaultRowHeight="11.25"/>
  <cols>
    <col min="1" max="2" width="3.7109375" style="286" hidden="1" customWidth="1"/>
    <col min="3" max="3" width="3.7109375" style="100" bestFit="1" customWidth="1"/>
    <col min="4" max="4" width="6.140625" style="100" customWidth="1"/>
    <col min="5" max="5" width="50.7109375" style="100" customWidth="1"/>
    <col min="6" max="6" width="33.85546875" style="100" customWidth="1"/>
    <col min="7" max="7" width="8.5703125" style="100" customWidth="1"/>
    <col min="8" max="8" width="3.7109375" style="100" customWidth="1"/>
    <col min="9" max="9" width="5.42578125" style="100" customWidth="1"/>
    <col min="10" max="10" width="47.85546875" style="100" customWidth="1"/>
    <col min="11" max="12" width="3.7109375" style="100" customWidth="1"/>
    <col min="13" max="13" width="5.7109375" style="100" customWidth="1"/>
    <col min="14" max="14" width="28.140625" style="100" customWidth="1"/>
    <col min="15" max="16" width="3.7109375" style="100" customWidth="1"/>
    <col min="17" max="17" width="5.7109375" style="100" customWidth="1"/>
    <col min="18" max="18" width="34.42578125" style="100" customWidth="1"/>
    <col min="19" max="19" width="30.7109375" style="100" customWidth="1"/>
    <col min="20" max="20" width="3.7109375" style="100" customWidth="1"/>
    <col min="21" max="16384" width="9.140625" style="100"/>
  </cols>
  <sheetData>
    <row r="1" spans="1:20" hidden="1">
      <c r="A1" s="295"/>
    </row>
    <row r="2" spans="1:20" hidden="1"/>
    <row r="3" spans="1:20" hidden="1"/>
    <row r="4" spans="1:20" ht="3" customHeight="1"/>
    <row r="5" spans="1:20" s="121" customFormat="1" ht="24.95" customHeight="1">
      <c r="A5" s="287"/>
      <c r="B5" s="287"/>
      <c r="D5" s="947" t="s">
        <v>558</v>
      </c>
      <c r="E5" s="948"/>
      <c r="F5" s="948"/>
      <c r="G5" s="948"/>
      <c r="H5" s="948"/>
      <c r="I5" s="948"/>
      <c r="J5" s="949"/>
      <c r="K5" s="551"/>
      <c r="L5" s="220"/>
      <c r="M5" s="220"/>
      <c r="N5" s="220"/>
      <c r="O5" s="220"/>
      <c r="P5" s="220"/>
      <c r="Q5" s="220"/>
      <c r="R5" s="220"/>
      <c r="S5" s="220"/>
    </row>
    <row r="6" spans="1:20" s="598" customFormat="1" ht="3" customHeight="1">
      <c r="A6" s="407"/>
      <c r="B6" s="407"/>
      <c r="D6" s="974"/>
      <c r="E6" s="975"/>
      <c r="F6" s="975"/>
      <c r="G6" s="975"/>
      <c r="H6" s="975"/>
      <c r="I6" s="975"/>
      <c r="J6" s="976"/>
    </row>
    <row r="7" spans="1:20" s="598" customFormat="1" ht="5.25" hidden="1">
      <c r="A7" s="407"/>
      <c r="B7" s="407"/>
      <c r="E7" s="977"/>
      <c r="F7" s="977"/>
      <c r="G7" s="972"/>
      <c r="H7" s="972"/>
      <c r="I7" s="972"/>
      <c r="J7" s="972"/>
    </row>
    <row r="8" spans="1:20" s="598" customFormat="1" ht="5.25" hidden="1">
      <c r="A8" s="407"/>
      <c r="B8" s="407"/>
      <c r="E8" s="977"/>
      <c r="F8" s="977"/>
      <c r="G8" s="972"/>
      <c r="H8" s="972"/>
      <c r="I8" s="972"/>
      <c r="J8" s="972"/>
    </row>
    <row r="9" spans="1:20" s="598" customFormat="1" ht="5.25" hidden="1">
      <c r="A9" s="407"/>
      <c r="B9" s="407"/>
      <c r="E9" s="977"/>
      <c r="F9" s="977"/>
      <c r="G9" s="972"/>
      <c r="H9" s="972"/>
      <c r="I9" s="972"/>
      <c r="J9" s="972"/>
    </row>
    <row r="10" spans="1:20" s="598" customFormat="1" ht="5.25" hidden="1">
      <c r="A10" s="407"/>
      <c r="B10" s="407"/>
      <c r="E10" s="977"/>
      <c r="F10" s="977"/>
      <c r="G10" s="972"/>
      <c r="H10" s="972"/>
      <c r="I10" s="972"/>
      <c r="J10" s="972"/>
    </row>
    <row r="11" spans="1:20" s="179" customFormat="1" ht="18.75">
      <c r="A11" s="407"/>
      <c r="B11" s="407"/>
      <c r="D11" s="162"/>
      <c r="E11" s="979" t="s">
        <v>576</v>
      </c>
      <c r="F11" s="979"/>
      <c r="G11" s="906" t="s">
        <v>75</v>
      </c>
      <c r="H11" s="594"/>
      <c r="I11" s="203"/>
      <c r="J11" s="162"/>
      <c r="K11" s="163"/>
      <c r="L11" s="162"/>
      <c r="M11" s="162"/>
      <c r="N11" s="163"/>
      <c r="O11" s="163"/>
      <c r="P11" s="162"/>
      <c r="Q11" s="162"/>
      <c r="R11" s="163"/>
    </row>
    <row r="12" spans="1:20" s="598" customFormat="1" ht="5.25" hidden="1">
      <c r="A12" s="407"/>
      <c r="B12" s="407"/>
      <c r="E12" s="978"/>
      <c r="F12" s="978"/>
      <c r="G12" s="597"/>
      <c r="H12" s="592"/>
      <c r="I12" s="592"/>
      <c r="J12" s="596"/>
      <c r="K12" s="591"/>
      <c r="L12" s="591"/>
      <c r="M12" s="591"/>
      <c r="N12" s="590"/>
      <c r="O12" s="591"/>
      <c r="P12" s="591"/>
      <c r="Q12" s="591"/>
      <c r="R12" s="590"/>
    </row>
    <row r="13" spans="1:20" s="598" customFormat="1" ht="5.25" hidden="1">
      <c r="A13" s="407"/>
      <c r="B13" s="407"/>
      <c r="E13" s="973"/>
      <c r="F13" s="973"/>
      <c r="G13" s="593"/>
      <c r="H13" s="592"/>
      <c r="I13" s="591"/>
      <c r="J13" s="591"/>
      <c r="K13" s="591"/>
      <c r="L13" s="591"/>
      <c r="M13" s="591"/>
      <c r="N13" s="590"/>
      <c r="O13" s="591"/>
      <c r="P13" s="591"/>
      <c r="Q13" s="591"/>
      <c r="R13" s="590"/>
    </row>
    <row r="14" spans="1:20" s="598" customFormat="1" ht="5.25" hidden="1">
      <c r="A14" s="407"/>
      <c r="B14" s="407"/>
    </row>
    <row r="15" spans="1:20" s="589" customFormat="1" ht="5.25" hidden="1">
      <c r="A15" s="639"/>
      <c r="B15" s="639"/>
    </row>
    <row r="16" spans="1:20" s="121" customFormat="1" ht="3" customHeight="1">
      <c r="A16" s="287"/>
      <c r="B16" s="287"/>
      <c r="D16" s="408"/>
      <c r="E16" s="408"/>
      <c r="F16" s="408"/>
      <c r="G16" s="408"/>
      <c r="H16" s="408"/>
      <c r="I16" s="408"/>
      <c r="J16" s="408"/>
      <c r="K16" s="408"/>
      <c r="L16" s="408"/>
      <c r="M16" s="408"/>
      <c r="N16" s="408"/>
      <c r="O16" s="408"/>
      <c r="P16" s="408"/>
      <c r="Q16" s="408"/>
      <c r="R16" s="408"/>
      <c r="S16" s="408"/>
      <c r="T16" s="164"/>
    </row>
    <row r="17" spans="1:20" ht="27" customHeight="1">
      <c r="D17" s="970" t="s">
        <v>82</v>
      </c>
      <c r="E17" s="970" t="s">
        <v>279</v>
      </c>
      <c r="F17" s="970" t="s">
        <v>71</v>
      </c>
      <c r="G17" s="970" t="s">
        <v>422</v>
      </c>
      <c r="H17" s="970" t="s">
        <v>82</v>
      </c>
      <c r="I17" s="970"/>
      <c r="J17" s="970" t="s">
        <v>21</v>
      </c>
      <c r="K17" s="971" t="s">
        <v>454</v>
      </c>
      <c r="L17" s="971"/>
      <c r="M17" s="971"/>
      <c r="N17" s="971"/>
      <c r="O17" s="971" t="s">
        <v>559</v>
      </c>
      <c r="P17" s="971"/>
      <c r="Q17" s="971"/>
      <c r="R17" s="971"/>
      <c r="S17" s="970" t="s">
        <v>228</v>
      </c>
    </row>
    <row r="18" spans="1:20" ht="30.75" customHeight="1">
      <c r="D18" s="970"/>
      <c r="E18" s="970"/>
      <c r="F18" s="970"/>
      <c r="G18" s="970"/>
      <c r="H18" s="970"/>
      <c r="I18" s="970"/>
      <c r="J18" s="970"/>
      <c r="K18" s="115" t="s">
        <v>282</v>
      </c>
      <c r="L18" s="970" t="s">
        <v>82</v>
      </c>
      <c r="M18" s="970"/>
      <c r="N18" s="115" t="s">
        <v>214</v>
      </c>
      <c r="O18" s="115" t="s">
        <v>282</v>
      </c>
      <c r="P18" s="970" t="s">
        <v>82</v>
      </c>
      <c r="Q18" s="970"/>
      <c r="R18" s="115" t="s">
        <v>214</v>
      </c>
      <c r="S18" s="970"/>
    </row>
    <row r="19" spans="1:20" s="502" customFormat="1" ht="12" customHeight="1">
      <c r="A19" s="501"/>
      <c r="B19" s="501"/>
      <c r="D19" s="40" t="s">
        <v>83</v>
      </c>
      <c r="E19" s="40" t="s">
        <v>49</v>
      </c>
      <c r="F19" s="40" t="s">
        <v>50</v>
      </c>
      <c r="G19" s="40" t="s">
        <v>51</v>
      </c>
      <c r="H19" s="969" t="s">
        <v>63</v>
      </c>
      <c r="I19" s="969"/>
      <c r="J19" s="40" t="s">
        <v>64</v>
      </c>
      <c r="K19" s="40" t="s">
        <v>169</v>
      </c>
      <c r="L19" s="969" t="s">
        <v>170</v>
      </c>
      <c r="M19" s="969"/>
      <c r="N19" s="40" t="s">
        <v>193</v>
      </c>
      <c r="O19" s="40" t="s">
        <v>194</v>
      </c>
      <c r="P19" s="969" t="s">
        <v>195</v>
      </c>
      <c r="Q19" s="969"/>
      <c r="R19" s="40" t="s">
        <v>196</v>
      </c>
      <c r="S19" s="40" t="s">
        <v>197</v>
      </c>
    </row>
    <row r="20" spans="1:20" ht="14.25" hidden="1">
      <c r="C20" s="401"/>
      <c r="D20" s="446">
        <v>0</v>
      </c>
      <c r="E20" s="497"/>
      <c r="F20" s="497"/>
      <c r="G20" s="122"/>
      <c r="H20" s="498"/>
      <c r="I20" s="498"/>
      <c r="J20" s="304"/>
      <c r="K20" s="122"/>
      <c r="L20" s="304"/>
      <c r="M20" s="304"/>
      <c r="N20" s="499"/>
      <c r="O20" s="122"/>
      <c r="P20" s="304"/>
      <c r="Q20" s="304"/>
      <c r="R20" s="500"/>
      <c r="S20" s="122"/>
      <c r="T20" s="219"/>
    </row>
    <row r="21" spans="1:20" s="884" customFormat="1" ht="17.100000000000001" customHeight="1">
      <c r="A21" s="281">
        <v>5</v>
      </c>
      <c r="C21" s="401"/>
      <c r="D21" s="957">
        <v>1</v>
      </c>
      <c r="E21" s="963" t="s">
        <v>564</v>
      </c>
      <c r="F21" s="965" t="s">
        <v>702</v>
      </c>
      <c r="G21" s="968" t="s">
        <v>74</v>
      </c>
      <c r="H21" s="957"/>
      <c r="I21" s="957">
        <v>1</v>
      </c>
      <c r="J21" s="959" t="s">
        <v>2822</v>
      </c>
      <c r="K21" s="955" t="s">
        <v>75</v>
      </c>
      <c r="L21" s="962"/>
      <c r="M21" s="962" t="s">
        <v>83</v>
      </c>
      <c r="N21" s="953"/>
      <c r="O21" s="955" t="s">
        <v>75</v>
      </c>
      <c r="P21" s="897"/>
      <c r="Q21" s="897" t="s">
        <v>83</v>
      </c>
      <c r="R21" s="907"/>
      <c r="S21" s="889"/>
    </row>
    <row r="22" spans="1:20" s="884" customFormat="1" ht="17.100000000000001" customHeight="1">
      <c r="A22" s="281"/>
      <c r="C22" s="179"/>
      <c r="D22" s="958"/>
      <c r="E22" s="964"/>
      <c r="F22" s="966"/>
      <c r="G22" s="956"/>
      <c r="H22" s="958"/>
      <c r="I22" s="958"/>
      <c r="J22" s="960"/>
      <c r="K22" s="956"/>
      <c r="L22" s="958"/>
      <c r="M22" s="958"/>
      <c r="N22" s="954"/>
      <c r="O22" s="956"/>
      <c r="P22" s="305"/>
      <c r="Q22" s="119"/>
      <c r="R22" s="119"/>
      <c r="S22" s="120"/>
    </row>
    <row r="23" spans="1:20" s="884" customFormat="1" ht="15" customHeight="1">
      <c r="A23" s="281"/>
      <c r="C23" s="179"/>
      <c r="D23" s="958"/>
      <c r="E23" s="964"/>
      <c r="F23" s="966"/>
      <c r="G23" s="956"/>
      <c r="H23" s="958"/>
      <c r="I23" s="958"/>
      <c r="J23" s="961"/>
      <c r="K23" s="956"/>
      <c r="L23" s="118"/>
      <c r="M23" s="119"/>
      <c r="N23" s="119"/>
      <c r="O23" s="119"/>
      <c r="P23" s="119"/>
      <c r="Q23" s="119"/>
      <c r="R23" s="119"/>
      <c r="S23" s="120"/>
    </row>
    <row r="24" spans="1:20" s="884" customFormat="1" ht="15" customHeight="1">
      <c r="A24" s="281"/>
      <c r="C24" s="179"/>
      <c r="D24" s="958"/>
      <c r="E24" s="964"/>
      <c r="F24" s="967"/>
      <c r="G24" s="956"/>
      <c r="H24" s="118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20"/>
    </row>
    <row r="25" spans="1:20" ht="17.100000000000001" customHeight="1">
      <c r="D25" s="118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20"/>
    </row>
    <row r="26" spans="1:20" ht="3" customHeight="1"/>
    <row r="27" spans="1:20" hidden="1"/>
    <row r="28" spans="1:20" ht="0.95" customHeight="1"/>
    <row r="29" spans="1:20" ht="23.25" customHeight="1"/>
    <row r="30" spans="1:20" ht="3" customHeight="1"/>
  </sheetData>
  <sheetProtection password="FA9C" sheet="1" objects="1" scenarios="1" formatColumns="0" formatRows="0"/>
  <dataConsolidate leftLabels="1"/>
  <mergeCells count="39">
    <mergeCell ref="D5:J5"/>
    <mergeCell ref="D17:D18"/>
    <mergeCell ref="E17:E18"/>
    <mergeCell ref="E13:F13"/>
    <mergeCell ref="G9:J9"/>
    <mergeCell ref="D6:J6"/>
    <mergeCell ref="E8:F8"/>
    <mergeCell ref="E9:F9"/>
    <mergeCell ref="E10:F10"/>
    <mergeCell ref="E7:F7"/>
    <mergeCell ref="F17:F18"/>
    <mergeCell ref="E12:F12"/>
    <mergeCell ref="E11:F11"/>
    <mergeCell ref="S17:S18"/>
    <mergeCell ref="O17:R17"/>
    <mergeCell ref="K17:N17"/>
    <mergeCell ref="G17:G18"/>
    <mergeCell ref="G7:J7"/>
    <mergeCell ref="G8:J8"/>
    <mergeCell ref="J17:J18"/>
    <mergeCell ref="G10:J10"/>
    <mergeCell ref="H17:I18"/>
    <mergeCell ref="H19:I19"/>
    <mergeCell ref="L18:M18"/>
    <mergeCell ref="P18:Q18"/>
    <mergeCell ref="L19:M19"/>
    <mergeCell ref="P19:Q19"/>
    <mergeCell ref="D21:D24"/>
    <mergeCell ref="E21:E24"/>
    <mergeCell ref="F21:F24"/>
    <mergeCell ref="G21:G24"/>
    <mergeCell ref="H21:H23"/>
    <mergeCell ref="N21:N22"/>
    <mergeCell ref="O21:O22"/>
    <mergeCell ref="I21:I23"/>
    <mergeCell ref="J21:J23"/>
    <mergeCell ref="K21:K23"/>
    <mergeCell ref="L21:L22"/>
    <mergeCell ref="M21:M22"/>
  </mergeCells>
  <phoneticPr fontId="8" type="noConversion"/>
  <dataValidations xWindow="622" yWindow="221" count="6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8 N18"/>
    <dataValidation allowBlank="1" showInputMessage="1" showErrorMessage="1" prompt="Для выбора выполните двойной щелчок левой клавиши мыши по соответствующей ячейке." sqref="G11 G21 K21 O21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21:N22">
      <formula1>DESCRIPTION_TERRITORY</formula1>
    </dataValidation>
    <dataValidation allowBlank="1" showInputMessage="1" showErrorMessage="1" prompt="Выберите виды деятельности, выполнив двойной щелчок левой кнопки мыши по ячейке." sqref="F21"/>
    <dataValidation type="textLength" operator="lessThanOrEqual" allowBlank="1" showInputMessage="1" showErrorMessage="1" errorTitle="Ошибка" error="Допускается ввод не более 900 символов!" sqref="R21:S2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J21">
      <formula1>900</formula1>
    </dataValidation>
  </dataValidations>
  <pageMargins left="0.7" right="0.7" top="0.75" bottom="0.75" header="0.3" footer="0.3"/>
  <pageSetup paperSize="9" orientation="portrait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1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769" hidden="1" customWidth="1"/>
    <col min="2" max="4" width="3.7109375" style="766" hidden="1" customWidth="1"/>
    <col min="5" max="5" width="3.7109375" style="751" customWidth="1"/>
    <col min="6" max="6" width="9.7109375" style="742" customWidth="1"/>
    <col min="7" max="7" width="37.7109375" style="742" customWidth="1"/>
    <col min="8" max="8" width="66.85546875" style="742" customWidth="1"/>
    <col min="9" max="9" width="115.7109375" style="742" customWidth="1"/>
    <col min="10" max="11" width="10.5703125" style="766"/>
    <col min="12" max="12" width="11.140625" style="766" customWidth="1"/>
    <col min="13" max="20" width="10.5703125" style="766"/>
    <col min="21" max="16384" width="10.5703125" style="742"/>
  </cols>
  <sheetData>
    <row r="1" spans="1:20" ht="3" customHeight="1">
      <c r="A1" s="769" t="s">
        <v>195</v>
      </c>
    </row>
    <row r="2" spans="1:20" ht="22.5">
      <c r="F2" s="981" t="s">
        <v>460</v>
      </c>
      <c r="G2" s="982"/>
      <c r="H2" s="983"/>
      <c r="I2" s="803"/>
    </row>
    <row r="3" spans="1:20" ht="3" customHeight="1"/>
    <row r="4" spans="1:20" s="763" customFormat="1" ht="11.25">
      <c r="A4" s="768"/>
      <c r="B4" s="768"/>
      <c r="C4" s="768"/>
      <c r="D4" s="768"/>
      <c r="F4" s="938" t="s">
        <v>430</v>
      </c>
      <c r="G4" s="938"/>
      <c r="H4" s="938"/>
      <c r="I4" s="984" t="s">
        <v>431</v>
      </c>
      <c r="J4" s="768"/>
      <c r="K4" s="768"/>
      <c r="L4" s="768"/>
      <c r="M4" s="768"/>
      <c r="N4" s="768"/>
      <c r="O4" s="768"/>
      <c r="P4" s="768"/>
      <c r="Q4" s="768"/>
      <c r="R4" s="768"/>
      <c r="S4" s="768"/>
      <c r="T4" s="768"/>
    </row>
    <row r="5" spans="1:20" s="763" customFormat="1" ht="11.25" customHeight="1">
      <c r="A5" s="768"/>
      <c r="B5" s="768"/>
      <c r="C5" s="768"/>
      <c r="D5" s="768"/>
      <c r="F5" s="781" t="s">
        <v>82</v>
      </c>
      <c r="G5" s="793" t="s">
        <v>433</v>
      </c>
      <c r="H5" s="780" t="s">
        <v>424</v>
      </c>
      <c r="I5" s="984"/>
      <c r="J5" s="768"/>
      <c r="K5" s="768"/>
      <c r="L5" s="768"/>
      <c r="M5" s="768"/>
      <c r="N5" s="768"/>
      <c r="O5" s="768"/>
      <c r="P5" s="768"/>
      <c r="Q5" s="768"/>
      <c r="R5" s="768"/>
      <c r="S5" s="768"/>
      <c r="T5" s="768"/>
    </row>
    <row r="6" spans="1:20" s="763" customFormat="1" ht="12" customHeight="1">
      <c r="A6" s="768"/>
      <c r="B6" s="768"/>
      <c r="C6" s="768"/>
      <c r="D6" s="768"/>
      <c r="F6" s="782" t="s">
        <v>83</v>
      </c>
      <c r="G6" s="784">
        <v>2</v>
      </c>
      <c r="H6" s="785">
        <v>3</v>
      </c>
      <c r="I6" s="783">
        <v>4</v>
      </c>
      <c r="J6" s="768">
        <v>4</v>
      </c>
      <c r="K6" s="768"/>
      <c r="L6" s="768"/>
      <c r="M6" s="768"/>
      <c r="N6" s="768"/>
      <c r="O6" s="768"/>
      <c r="P6" s="768"/>
      <c r="Q6" s="768"/>
      <c r="R6" s="768"/>
      <c r="S6" s="768"/>
      <c r="T6" s="768"/>
    </row>
    <row r="7" spans="1:20" s="763" customFormat="1" ht="18.75">
      <c r="A7" s="768"/>
      <c r="B7" s="768"/>
      <c r="C7" s="768"/>
      <c r="D7" s="768"/>
      <c r="F7" s="791">
        <v>1</v>
      </c>
      <c r="G7" s="799" t="s">
        <v>461</v>
      </c>
      <c r="H7" s="779" t="str">
        <f>IF(dateCh="","",dateCh)</f>
        <v>04.05.2022</v>
      </c>
      <c r="I7" s="764" t="s">
        <v>462</v>
      </c>
      <c r="J7" s="790"/>
      <c r="K7" s="768"/>
      <c r="L7" s="768"/>
      <c r="M7" s="768"/>
      <c r="N7" s="768"/>
      <c r="O7" s="768"/>
      <c r="P7" s="768"/>
      <c r="Q7" s="768"/>
      <c r="R7" s="768"/>
      <c r="S7" s="768"/>
      <c r="T7" s="768"/>
    </row>
    <row r="8" spans="1:20" s="763" customFormat="1" ht="45">
      <c r="A8" s="985">
        <v>1</v>
      </c>
      <c r="B8" s="768"/>
      <c r="C8" s="768"/>
      <c r="D8" s="768"/>
      <c r="F8" s="791" t="str">
        <f>"2." &amp;mergeValue(A8)</f>
        <v>2.1</v>
      </c>
      <c r="G8" s="799" t="s">
        <v>463</v>
      </c>
      <c r="H8" s="779" t="str">
        <f>IF('Перечень тарифов'!R21="","наименование отсутствует","" &amp; 'Перечень тарифов'!R21 &amp; "")</f>
        <v>наименование отсутствует</v>
      </c>
      <c r="I8" s="764" t="s">
        <v>551</v>
      </c>
      <c r="J8" s="790"/>
      <c r="K8" s="768"/>
      <c r="L8" s="768"/>
      <c r="M8" s="768"/>
      <c r="N8" s="768"/>
      <c r="O8" s="768"/>
      <c r="P8" s="768"/>
      <c r="Q8" s="768"/>
      <c r="R8" s="768"/>
      <c r="S8" s="768"/>
      <c r="T8" s="768"/>
    </row>
    <row r="9" spans="1:20" s="763" customFormat="1" ht="22.5">
      <c r="A9" s="985"/>
      <c r="B9" s="768"/>
      <c r="C9" s="768"/>
      <c r="D9" s="768"/>
      <c r="F9" s="791" t="str">
        <f>"3." &amp;mergeValue(A9)</f>
        <v>3.1</v>
      </c>
      <c r="G9" s="799" t="s">
        <v>464</v>
      </c>
      <c r="H9" s="779" t="str">
        <f>IF('Перечень тарифов'!F21="","наименование отсутствует","" &amp; 'Перечень тарифов'!F21 &amp; "")</f>
        <v>Горячее водоснабжение</v>
      </c>
      <c r="I9" s="764" t="s">
        <v>549</v>
      </c>
      <c r="J9" s="790"/>
      <c r="K9" s="768"/>
      <c r="L9" s="768"/>
      <c r="M9" s="768"/>
      <c r="N9" s="768"/>
      <c r="O9" s="768"/>
      <c r="P9" s="768"/>
      <c r="Q9" s="768"/>
      <c r="R9" s="768"/>
      <c r="S9" s="768"/>
      <c r="T9" s="768"/>
    </row>
    <row r="10" spans="1:20" s="763" customFormat="1" ht="22.5">
      <c r="A10" s="985"/>
      <c r="B10" s="768"/>
      <c r="C10" s="768"/>
      <c r="D10" s="768"/>
      <c r="F10" s="791" t="str">
        <f>"4."&amp;mergeValue(A10)</f>
        <v>4.1</v>
      </c>
      <c r="G10" s="799" t="s">
        <v>465</v>
      </c>
      <c r="H10" s="780" t="s">
        <v>434</v>
      </c>
      <c r="I10" s="764"/>
      <c r="J10" s="790"/>
      <c r="K10" s="768"/>
      <c r="L10" s="768"/>
      <c r="M10" s="768"/>
      <c r="N10" s="768"/>
      <c r="O10" s="768"/>
      <c r="P10" s="768"/>
      <c r="Q10" s="768"/>
      <c r="R10" s="768"/>
      <c r="S10" s="768"/>
      <c r="T10" s="768"/>
    </row>
    <row r="11" spans="1:20" s="763" customFormat="1" ht="18.75">
      <c r="A11" s="985"/>
      <c r="B11" s="985">
        <v>1</v>
      </c>
      <c r="C11" s="795"/>
      <c r="D11" s="795"/>
      <c r="F11" s="791" t="str">
        <f>"4."&amp;mergeValue(A11) &amp;"."&amp;mergeValue(B11)</f>
        <v>4.1.1</v>
      </c>
      <c r="G11" s="786" t="s">
        <v>553</v>
      </c>
      <c r="H11" s="779" t="str">
        <f>IF(region_name="","",region_name)</f>
        <v>Республика Татарстан</v>
      </c>
      <c r="I11" s="764" t="s">
        <v>468</v>
      </c>
      <c r="J11" s="790"/>
      <c r="K11" s="768"/>
      <c r="L11" s="768"/>
      <c r="M11" s="768"/>
      <c r="N11" s="768"/>
      <c r="O11" s="768"/>
      <c r="P11" s="768"/>
      <c r="Q11" s="768"/>
      <c r="R11" s="768"/>
      <c r="S11" s="768"/>
      <c r="T11" s="768"/>
    </row>
    <row r="12" spans="1:20" s="763" customFormat="1" ht="22.5">
      <c r="A12" s="985"/>
      <c r="B12" s="985"/>
      <c r="C12" s="985">
        <v>1</v>
      </c>
      <c r="D12" s="795"/>
      <c r="F12" s="791" t="str">
        <f>"4."&amp;mergeValue(A12) &amp;"."&amp;mergeValue(B12)&amp;"."&amp;mergeValue(C12)</f>
        <v>4.1.1.1</v>
      </c>
      <c r="G12" s="794" t="s">
        <v>466</v>
      </c>
      <c r="H12" s="779" t="str">
        <f>IF(Территории!H13="","","" &amp; Территории!H13 &amp; "")</f>
        <v>Елабужский муниципальный район</v>
      </c>
      <c r="I12" s="764" t="s">
        <v>469</v>
      </c>
      <c r="J12" s="790"/>
      <c r="K12" s="768"/>
      <c r="L12" s="768"/>
      <c r="M12" s="768"/>
      <c r="N12" s="768"/>
      <c r="O12" s="768"/>
      <c r="P12" s="768"/>
      <c r="Q12" s="768"/>
      <c r="R12" s="768"/>
      <c r="S12" s="768"/>
      <c r="T12" s="768"/>
    </row>
    <row r="13" spans="1:20" s="763" customFormat="1" ht="56.25">
      <c r="A13" s="985"/>
      <c r="B13" s="985"/>
      <c r="C13" s="985"/>
      <c r="D13" s="795">
        <v>1</v>
      </c>
      <c r="F13" s="791" t="str">
        <f>"4."&amp;mergeValue(A13) &amp;"."&amp;mergeValue(B13)&amp;"."&amp;mergeValue(C13)&amp;"."&amp;mergeValue(D13)</f>
        <v>4.1.1.1.1</v>
      </c>
      <c r="G13" s="802" t="s">
        <v>467</v>
      </c>
      <c r="H13" s="779" t="str">
        <f>IF(Территории!R14="","","" &amp; Территории!R14 &amp; "")</f>
        <v>Город Елабуга (92626101)</v>
      </c>
      <c r="I13" s="888" t="s">
        <v>552</v>
      </c>
      <c r="J13" s="790"/>
      <c r="K13" s="768"/>
      <c r="L13" s="768"/>
      <c r="M13" s="768"/>
      <c r="N13" s="768"/>
      <c r="O13" s="768"/>
      <c r="P13" s="768"/>
      <c r="Q13" s="768"/>
      <c r="R13" s="768"/>
      <c r="S13" s="768"/>
      <c r="T13" s="768"/>
    </row>
    <row r="14" spans="1:20" s="788" customFormat="1" ht="3" customHeight="1">
      <c r="A14" s="789"/>
      <c r="B14" s="789"/>
      <c r="C14" s="789"/>
      <c r="D14" s="789"/>
      <c r="F14" s="787"/>
      <c r="G14" s="800"/>
      <c r="H14" s="801"/>
      <c r="I14" s="770"/>
      <c r="J14" s="789"/>
      <c r="K14" s="789"/>
      <c r="L14" s="789"/>
      <c r="M14" s="789"/>
      <c r="N14" s="789"/>
      <c r="O14" s="789"/>
      <c r="P14" s="789"/>
      <c r="Q14" s="789"/>
      <c r="R14" s="789"/>
      <c r="S14" s="789"/>
      <c r="T14" s="789"/>
    </row>
    <row r="15" spans="1:20" s="788" customFormat="1" ht="15" customHeight="1">
      <c r="A15" s="789"/>
      <c r="B15" s="789"/>
      <c r="C15" s="789"/>
      <c r="D15" s="789"/>
      <c r="F15" s="787"/>
      <c r="G15" s="980" t="s">
        <v>554</v>
      </c>
      <c r="H15" s="980"/>
      <c r="I15" s="770"/>
      <c r="J15" s="789"/>
      <c r="K15" s="789"/>
      <c r="L15" s="789"/>
      <c r="M15" s="789"/>
      <c r="N15" s="789"/>
      <c r="O15" s="789"/>
      <c r="P15" s="789"/>
      <c r="Q15" s="789"/>
      <c r="R15" s="789"/>
      <c r="S15" s="789"/>
      <c r="T15" s="789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>
    <tabColor rgb="FFEAEBEE"/>
    <pageSetUpPr fitToPage="1"/>
  </sheetPr>
  <dimension ref="A1:Q15"/>
  <sheetViews>
    <sheetView showGridLines="0" topLeftCell="C4" zoomScaleNormal="100" workbookViewId="0">
      <selection activeCell="F10" sqref="F10:G13"/>
    </sheetView>
  </sheetViews>
  <sheetFormatPr defaultColWidth="10.5703125" defaultRowHeight="14.25"/>
  <cols>
    <col min="1" max="1" width="9.140625" style="752" hidden="1" customWidth="1"/>
    <col min="2" max="2" width="9.140625" style="761" hidden="1" customWidth="1"/>
    <col min="3" max="3" width="3.7109375" style="751" customWidth="1"/>
    <col min="4" max="4" width="6.28515625" style="742" bestFit="1" customWidth="1"/>
    <col min="5" max="5" width="64.140625" style="742" customWidth="1"/>
    <col min="6" max="7" width="35.7109375" style="742" customWidth="1"/>
    <col min="8" max="8" width="115.7109375" style="742" customWidth="1"/>
    <col min="9" max="9" width="10.5703125" style="742"/>
    <col min="10" max="11" width="10.5703125" style="767"/>
    <col min="12" max="16384" width="10.5703125" style="742"/>
  </cols>
  <sheetData>
    <row r="1" spans="1:17" hidden="1">
      <c r="N1" s="797"/>
      <c r="O1" s="797"/>
      <c r="Q1" s="797"/>
    </row>
    <row r="2" spans="1:17" hidden="1"/>
    <row r="3" spans="1:17" hidden="1"/>
    <row r="4" spans="1:17" ht="3" customHeight="1">
      <c r="C4" s="750"/>
      <c r="D4" s="743"/>
      <c r="E4" s="743"/>
      <c r="F4" s="743"/>
      <c r="G4" s="744"/>
      <c r="H4" s="744"/>
    </row>
    <row r="5" spans="1:17" ht="26.1" customHeight="1">
      <c r="C5" s="750"/>
      <c r="D5" s="986" t="s">
        <v>609</v>
      </c>
      <c r="E5" s="986"/>
      <c r="F5" s="986"/>
      <c r="G5" s="986"/>
      <c r="H5" s="804"/>
    </row>
    <row r="6" spans="1:17" ht="3" customHeight="1">
      <c r="C6" s="750"/>
      <c r="D6" s="743"/>
      <c r="E6" s="749"/>
      <c r="F6" s="749"/>
      <c r="G6" s="748"/>
      <c r="H6" s="772"/>
    </row>
    <row r="7" spans="1:17">
      <c r="C7" s="750"/>
      <c r="D7" s="987" t="s">
        <v>430</v>
      </c>
      <c r="E7" s="987"/>
      <c r="F7" s="987"/>
      <c r="G7" s="987"/>
      <c r="H7" s="988" t="s">
        <v>431</v>
      </c>
    </row>
    <row r="8" spans="1:17">
      <c r="C8" s="750"/>
      <c r="D8" s="754" t="s">
        <v>82</v>
      </c>
      <c r="E8" s="755" t="s">
        <v>433</v>
      </c>
      <c r="F8" s="755" t="s">
        <v>424</v>
      </c>
      <c r="G8" s="755" t="s">
        <v>432</v>
      </c>
      <c r="H8" s="988"/>
    </row>
    <row r="9" spans="1:17" ht="12" customHeight="1">
      <c r="C9" s="750"/>
      <c r="D9" s="745" t="s">
        <v>83</v>
      </c>
      <c r="E9" s="745" t="s">
        <v>49</v>
      </c>
      <c r="F9" s="745" t="s">
        <v>50</v>
      </c>
      <c r="G9" s="745" t="s">
        <v>51</v>
      </c>
      <c r="H9" s="745" t="s">
        <v>63</v>
      </c>
    </row>
    <row r="10" spans="1:17" ht="21" customHeight="1">
      <c r="A10" s="771"/>
      <c r="C10" s="750"/>
      <c r="D10" s="762" t="s">
        <v>83</v>
      </c>
      <c r="E10" s="805" t="s">
        <v>586</v>
      </c>
      <c r="F10" s="854" t="s">
        <v>2823</v>
      </c>
      <c r="G10" s="908" t="s">
        <v>2831</v>
      </c>
      <c r="H10" s="989" t="s">
        <v>587</v>
      </c>
    </row>
    <row r="11" spans="1:17" ht="21" customHeight="1">
      <c r="A11" s="771"/>
      <c r="C11" s="750"/>
      <c r="D11" s="762" t="s">
        <v>49</v>
      </c>
      <c r="E11" s="805" t="s">
        <v>588</v>
      </c>
      <c r="F11" s="854" t="s">
        <v>2823</v>
      </c>
      <c r="G11" s="908" t="s">
        <v>2831</v>
      </c>
      <c r="H11" s="990"/>
    </row>
    <row r="12" spans="1:17" ht="21" customHeight="1">
      <c r="A12" s="753"/>
      <c r="C12" s="746"/>
      <c r="D12" s="762" t="s">
        <v>50</v>
      </c>
      <c r="E12" s="805" t="s">
        <v>589</v>
      </c>
      <c r="F12" s="854" t="s">
        <v>2824</v>
      </c>
      <c r="G12" s="908" t="s">
        <v>2830</v>
      </c>
      <c r="H12" s="990"/>
      <c r="I12" s="767"/>
      <c r="K12" s="742"/>
    </row>
    <row r="13" spans="1:17" ht="21" customHeight="1">
      <c r="A13" s="753"/>
      <c r="C13" s="746"/>
      <c r="D13" s="762" t="s">
        <v>51</v>
      </c>
      <c r="E13" s="805" t="s">
        <v>590</v>
      </c>
      <c r="F13" s="854" t="s">
        <v>2825</v>
      </c>
      <c r="G13" s="908" t="s">
        <v>2832</v>
      </c>
      <c r="H13" s="990"/>
      <c r="I13" s="767"/>
      <c r="K13" s="742"/>
    </row>
    <row r="14" spans="1:17" ht="15" customHeight="1">
      <c r="A14" s="771"/>
      <c r="C14" s="750"/>
      <c r="D14" s="756"/>
      <c r="E14" s="807" t="s">
        <v>310</v>
      </c>
      <c r="F14" s="778"/>
      <c r="G14" s="776"/>
      <c r="H14" s="991"/>
    </row>
    <row r="15" spans="1:17">
      <c r="D15" s="809"/>
      <c r="E15" s="809"/>
      <c r="F15" s="809"/>
      <c r="G15" s="809"/>
      <c r="H15" s="809"/>
    </row>
  </sheetData>
  <sheetProtection password="FA9C" sheet="1" objects="1" scenarios="1" formatColumns="0" formatRows="0"/>
  <dataConsolidate leftLabels="1"/>
  <mergeCells count="4">
    <mergeCell ref="D5:G5"/>
    <mergeCell ref="D7:G7"/>
    <mergeCell ref="H7:H8"/>
    <mergeCell ref="H10:H14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G10:G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H10 E13 F10:F13">
      <formula1>900</formula1>
    </dataValidation>
  </dataValidations>
  <hyperlinks>
    <hyperlink ref="G12" location="'Форма 1.10'!$G$12" tooltip="Кликните по гиперссылке, чтобы перейти по ссылке на обосновывающие документы или отредактировать её" display="https://portal.eias.ru/Portal/DownloadPage.aspx?type=12&amp;guid=c190a9d8-4e9b-4f6c-beab-c71969f1e35d"/>
    <hyperlink ref="G10" location="'Форма 1.10'!$G$10" tooltip="Кликните по гиперссылке, чтобы перейти по ссылке на обосновывающие документы или отредактировать её" display="https://portal.eias.ru/Portal/DownloadPage.aspx?type=12&amp;guid=84f5b38b-baa1-44c1-9f43-d149d370877c"/>
    <hyperlink ref="G11" location="'Форма 1.10'!$G$11" tooltip="Кликните по гиперссылке, чтобы перейти по ссылке на обосновывающие документы или отредактировать её" display="https://portal.eias.ru/Portal/DownloadPage.aspx?type=12&amp;guid=84f5b38b-baa1-44c1-9f43-d149d370877c"/>
    <hyperlink ref="G13" location="'Форма 1.10'!$G$13" tooltip="Кликните по гиперссылке, чтобы перейти по ссылке на обосновывающие документы или отредактировать её" display="https://portal.eias.ru/Portal/DownloadPage.aspx?type=12&amp;guid=42dae72a-7e85-450c-86da-8ee91fa34d6d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557</vt:i4>
      </vt:variant>
    </vt:vector>
  </HeadingPairs>
  <TitlesOfParts>
    <vt:vector size="569" baseType="lpstr">
      <vt:lpstr>Инструкция</vt:lpstr>
      <vt:lpstr>Титульный</vt:lpstr>
      <vt:lpstr>Территории</vt:lpstr>
      <vt:lpstr>Перечень тарифов</vt:lpstr>
      <vt:lpstr>Форма 1.0.1 | Форма 1.10</vt:lpstr>
      <vt:lpstr>Форма 1.10</vt:lpstr>
      <vt:lpstr>Форма 1.0.1 | Форма 1.11.1</vt:lpstr>
      <vt:lpstr>Форма 1.11.1</vt:lpstr>
      <vt:lpstr>Форма 1.0.1 | Т-гор.вода</vt:lpstr>
      <vt:lpstr>Форма 1.11.2 | Т-гор.вода</vt:lpstr>
      <vt:lpstr>Комментарии</vt:lpstr>
      <vt:lpstr>Проверка</vt:lpstr>
      <vt:lpstr>activity</vt:lpstr>
      <vt:lpstr>add_CS_List05_10</vt:lpstr>
      <vt:lpstr>add_CS_List05_2</vt:lpstr>
      <vt:lpstr>add_CS_List05_9</vt:lpstr>
      <vt:lpstr>add_CT_10</vt:lpstr>
      <vt:lpstr>add_CT_2</vt:lpstr>
      <vt:lpstr>add_CT_9</vt:lpstr>
      <vt:lpstr>add_MO_10</vt:lpstr>
      <vt:lpstr>add_MO_2</vt:lpstr>
      <vt:lpstr>add_MO_9</vt:lpstr>
      <vt:lpstr>add_MO_List05_10</vt:lpstr>
      <vt:lpstr>add_MO_List05_2</vt:lpstr>
      <vt:lpstr>add_MO_List05_9</vt:lpstr>
      <vt:lpstr>add_MR_List05_10</vt:lpstr>
      <vt:lpstr>add_MR_List05_2</vt:lpstr>
      <vt:lpstr>add_MR_List05_9</vt:lpstr>
      <vt:lpstr>add_POST_5</vt:lpstr>
      <vt:lpstr>add_Rate_10</vt:lpstr>
      <vt:lpstr>add_Rate_2</vt:lpstr>
      <vt:lpstr>add_Rate_9</vt:lpstr>
      <vt:lpstr>add_TER_List05_10</vt:lpstr>
      <vt:lpstr>add_TER_List05_2</vt:lpstr>
      <vt:lpstr>add_TER_List05_9</vt:lpstr>
      <vt:lpstr>add_Warm_2</vt:lpstr>
      <vt:lpstr>add_Warm_5</vt:lpstr>
      <vt:lpstr>apr_10</vt:lpstr>
      <vt:lpstr>apr_2</vt:lpstr>
      <vt:lpstr>apr_9</vt:lpstr>
      <vt:lpstr>checkCell_List01</vt:lpstr>
      <vt:lpstr>checkCell_List02</vt:lpstr>
      <vt:lpstr>checkCell_List06_10</vt:lpstr>
      <vt:lpstr>checkCell_List06_10_double_date</vt:lpstr>
      <vt:lpstr>checkCell_List06_10_plata1</vt:lpstr>
      <vt:lpstr>checkCell_List06_10_plata2</vt:lpstr>
      <vt:lpstr>checkCell_List06_10_unique</vt:lpstr>
      <vt:lpstr>checkCell_List06_2</vt:lpstr>
      <vt:lpstr>checkCell_List06_2_double_date</vt:lpstr>
      <vt:lpstr>checkCell_List06_2_unique_t</vt:lpstr>
      <vt:lpstr>checkCell_List06_2_unique_t1</vt:lpstr>
      <vt:lpstr>checkCell_List06_5</vt:lpstr>
      <vt:lpstr>checkCell_List06_5_double_date</vt:lpstr>
      <vt:lpstr>checkCell_List06_5_OneR</vt:lpstr>
      <vt:lpstr>checkCell_List06_5_OneR_1c</vt:lpstr>
      <vt:lpstr>checkCell_List06_5_OneR_2c</vt:lpstr>
      <vt:lpstr>checkCell_List06_5_TwoR</vt:lpstr>
      <vt:lpstr>checkCell_List06_5_TwoR_1c</vt:lpstr>
      <vt:lpstr>checkCell_List06_5_TwoR_2c</vt:lpstr>
      <vt:lpstr>checkCell_List06_5_unique_t</vt:lpstr>
      <vt:lpstr>checkCell_List06_5_unique_t1</vt:lpstr>
      <vt:lpstr>checkCell_List06_9</vt:lpstr>
      <vt:lpstr>checkCell_List06_9_double_date</vt:lpstr>
      <vt:lpstr>checkCell_List06_9_unique</vt:lpstr>
      <vt:lpstr>checkCell_List07</vt:lpstr>
      <vt:lpstr>checkCell_List13</vt:lpstr>
      <vt:lpstr>checkCells_List05_10</vt:lpstr>
      <vt:lpstr>checkCells_List05_11</vt:lpstr>
      <vt:lpstr>checkCells_List05_2</vt:lpstr>
      <vt:lpstr>checkCells_List05_5</vt:lpstr>
      <vt:lpstr>checkCells_List05_9</vt:lpstr>
      <vt:lpstr>checkCells_List14_1</vt:lpstr>
      <vt:lpstr>checkDEfCell_List01</vt:lpstr>
      <vt:lpstr>checkPeriodRange_List06_1</vt:lpstr>
      <vt:lpstr>checkPeriodRange_List06_10</vt:lpstr>
      <vt:lpstr>checkPeriodRange_List06_2</vt:lpstr>
      <vt:lpstr>checkPeriodRange_List06_3</vt:lpstr>
      <vt:lpstr>checkPeriodRange_List06_4</vt:lpstr>
      <vt:lpstr>checkPeriodRange_List06_5</vt:lpstr>
      <vt:lpstr>checkPeriodRange_List06_6</vt:lpstr>
      <vt:lpstr>checkPeriodRange_List06_7</vt:lpstr>
      <vt:lpstr>checkPeriodRange_List06_8</vt:lpstr>
      <vt:lpstr>checkPeriodRange_List06_9</vt:lpstr>
      <vt:lpstr>chkGetUpdatesValue</vt:lpstr>
      <vt:lpstr>chkNoUpdatesValue</vt:lpstr>
      <vt:lpstr>code</vt:lpstr>
      <vt:lpstr>Component_comp</vt:lpstr>
      <vt:lpstr>connection_flag</vt:lpstr>
      <vt:lpstr>CURRENT_DATE</vt:lpstr>
      <vt:lpstr>data_List13</vt:lpstr>
      <vt:lpstr>DATA_URL</vt:lpstr>
      <vt:lpstr>dataType</vt:lpstr>
      <vt:lpstr>dateCh</vt:lpstr>
      <vt:lpstr>dateChPeriod</vt:lpstr>
      <vt:lpstr>datePr</vt:lpstr>
      <vt:lpstr>datePr_ch</vt:lpstr>
      <vt:lpstr>default_val_4</vt:lpstr>
      <vt:lpstr>default_val_5</vt:lpstr>
      <vt:lpstr>default_val_6</vt:lpstr>
      <vt:lpstr>DESCRIPTION_TERRITORY</vt:lpstr>
      <vt:lpstr>et_add_POST_5</vt:lpstr>
      <vt:lpstr>et_Comm</vt:lpstr>
      <vt:lpstr>et_Component_comp</vt:lpstr>
      <vt:lpstr>et_Component_comp_p</vt:lpstr>
      <vt:lpstr>et_DS_range</vt:lpstr>
      <vt:lpstr>et_List00_00</vt:lpstr>
      <vt:lpstr>et_List00_01</vt:lpstr>
      <vt:lpstr>et_List00_02</vt:lpstr>
      <vt:lpstr>et_List00_03</vt:lpstr>
      <vt:lpstr>et_List00_04</vt:lpstr>
      <vt:lpstr>et_List01_0</vt:lpstr>
      <vt:lpstr>et_List01_1</vt:lpstr>
      <vt:lpstr>et_List01_2</vt:lpstr>
      <vt:lpstr>et_List02</vt:lpstr>
      <vt:lpstr>et_List02_1</vt:lpstr>
      <vt:lpstr>et_List02_1_wd</vt:lpstr>
      <vt:lpstr>et_List02_2</vt:lpstr>
      <vt:lpstr>et_List02_2_wd</vt:lpstr>
      <vt:lpstr>et_List02_3</vt:lpstr>
      <vt:lpstr>et_List02_3_wd</vt:lpstr>
      <vt:lpstr>et_List02_4</vt:lpstr>
      <vt:lpstr>et_List02_4_wd</vt:lpstr>
      <vt:lpstr>et_List02_changeColor_1</vt:lpstr>
      <vt:lpstr>et_List02_changeColor_1_wd</vt:lpstr>
      <vt:lpstr>et_List02_changeColor_2</vt:lpstr>
      <vt:lpstr>et_List02_changeColor_2_wd</vt:lpstr>
      <vt:lpstr>et_List02_changeColor_3</vt:lpstr>
      <vt:lpstr>et_List02_changeColor_3_wd</vt:lpstr>
      <vt:lpstr>et_List02_wd</vt:lpstr>
      <vt:lpstr>et_List03</vt:lpstr>
      <vt:lpstr>et_List05_1</vt:lpstr>
      <vt:lpstr>et_List05_10_FormulaVD</vt:lpstr>
      <vt:lpstr>et_List05_11_FormulaVD</vt:lpstr>
      <vt:lpstr>et_List05_2</vt:lpstr>
      <vt:lpstr>et_List05_2_FormulaVD</vt:lpstr>
      <vt:lpstr>et_List05_3</vt:lpstr>
      <vt:lpstr>et_List05_4</vt:lpstr>
      <vt:lpstr>et_List05_5_FormulaVD</vt:lpstr>
      <vt:lpstr>et_List05_9_FormulaVD</vt:lpstr>
      <vt:lpstr>et_List05_FormulaVD</vt:lpstr>
      <vt:lpstr>et_List06</vt:lpstr>
      <vt:lpstr>et_List06_1</vt:lpstr>
      <vt:lpstr>et_List06_1_1</vt:lpstr>
      <vt:lpstr>et_List06_1_2</vt:lpstr>
      <vt:lpstr>et_List06_1_3</vt:lpstr>
      <vt:lpstr>et_List06_1_4</vt:lpstr>
      <vt:lpstr>et_List06_1_5</vt:lpstr>
      <vt:lpstr>et_List06_1_6</vt:lpstr>
      <vt:lpstr>et_List06_1_7</vt:lpstr>
      <vt:lpstr>et_List06_1_MC</vt:lpstr>
      <vt:lpstr>et_List06_1_MC2</vt:lpstr>
      <vt:lpstr>et_List06_1_MC3</vt:lpstr>
      <vt:lpstr>et_List06_1_Period</vt:lpstr>
      <vt:lpstr>et_List06_10_1</vt:lpstr>
      <vt:lpstr>et_List06_10_1_K</vt:lpstr>
      <vt:lpstr>et_List06_10_2</vt:lpstr>
      <vt:lpstr>et_List06_10_3</vt:lpstr>
      <vt:lpstr>et_List06_10_4</vt:lpstr>
      <vt:lpstr>et_List06_10_5</vt:lpstr>
      <vt:lpstr>et_List06_10_6</vt:lpstr>
      <vt:lpstr>et_List06_10_7</vt:lpstr>
      <vt:lpstr>et_List06_10_8</vt:lpstr>
      <vt:lpstr>et_List06_10_MC</vt:lpstr>
      <vt:lpstr>et_List06_10_MC2</vt:lpstr>
      <vt:lpstr>et_List06_10_MC3</vt:lpstr>
      <vt:lpstr>et_List06_10_MC4</vt:lpstr>
      <vt:lpstr>et_List06_10_Period</vt:lpstr>
      <vt:lpstr>et_List06_2</vt:lpstr>
      <vt:lpstr>et_List06_2_1</vt:lpstr>
      <vt:lpstr>et_List06_2_2</vt:lpstr>
      <vt:lpstr>et_List06_2_3</vt:lpstr>
      <vt:lpstr>et_List06_2_4</vt:lpstr>
      <vt:lpstr>et_List06_2_5</vt:lpstr>
      <vt:lpstr>et_List06_2_6</vt:lpstr>
      <vt:lpstr>et_List06_2_7</vt:lpstr>
      <vt:lpstr>et_List06_2_MC</vt:lpstr>
      <vt:lpstr>et_List06_2_MC2</vt:lpstr>
      <vt:lpstr>et_List06_2_MC3</vt:lpstr>
      <vt:lpstr>et_List06_2_Period</vt:lpstr>
      <vt:lpstr>et_List06_3</vt:lpstr>
      <vt:lpstr>et_List06_3_1</vt:lpstr>
      <vt:lpstr>et_List06_3_2</vt:lpstr>
      <vt:lpstr>et_List06_3_3</vt:lpstr>
      <vt:lpstr>et_List06_3_4</vt:lpstr>
      <vt:lpstr>et_List06_3_5</vt:lpstr>
      <vt:lpstr>et_List06_3_6</vt:lpstr>
      <vt:lpstr>et_List06_3_7</vt:lpstr>
      <vt:lpstr>et_List06_3_MC</vt:lpstr>
      <vt:lpstr>et_List06_3_MC2</vt:lpstr>
      <vt:lpstr>et_List06_3_MC3</vt:lpstr>
      <vt:lpstr>et_List06_3_Period</vt:lpstr>
      <vt:lpstr>et_List06_4</vt:lpstr>
      <vt:lpstr>et_List06_4_1</vt:lpstr>
      <vt:lpstr>et_List06_4_2</vt:lpstr>
      <vt:lpstr>et_List06_4_3</vt:lpstr>
      <vt:lpstr>et_List06_4_4</vt:lpstr>
      <vt:lpstr>et_List06_4_5</vt:lpstr>
      <vt:lpstr>et_List06_4_6</vt:lpstr>
      <vt:lpstr>et_List06_4_7</vt:lpstr>
      <vt:lpstr>et_List06_4_MC</vt:lpstr>
      <vt:lpstr>et_List06_4_MC2</vt:lpstr>
      <vt:lpstr>et_List06_4_MC3</vt:lpstr>
      <vt:lpstr>et_List06_4_Period</vt:lpstr>
      <vt:lpstr>et_List06_5</vt:lpstr>
      <vt:lpstr>et_List06_5_0_first</vt:lpstr>
      <vt:lpstr>et_List06_5_1</vt:lpstr>
      <vt:lpstr>et_List06_5_1_changeColor</vt:lpstr>
      <vt:lpstr>et_List06_5_2</vt:lpstr>
      <vt:lpstr>et_List06_5_3</vt:lpstr>
      <vt:lpstr>et_List06_5_4</vt:lpstr>
      <vt:lpstr>et_List06_5_5</vt:lpstr>
      <vt:lpstr>et_List06_5_6</vt:lpstr>
      <vt:lpstr>et_List06_5_7</vt:lpstr>
      <vt:lpstr>et_List06_5_MC</vt:lpstr>
      <vt:lpstr>et_List06_5_MC2</vt:lpstr>
      <vt:lpstr>et_List06_5_MC3</vt:lpstr>
      <vt:lpstr>et_List06_5_Period</vt:lpstr>
      <vt:lpstr>et_List06_6</vt:lpstr>
      <vt:lpstr>et_List06_6_1</vt:lpstr>
      <vt:lpstr>et_List06_6_2</vt:lpstr>
      <vt:lpstr>et_List06_6_3</vt:lpstr>
      <vt:lpstr>et_List06_6_4</vt:lpstr>
      <vt:lpstr>et_List06_6_5</vt:lpstr>
      <vt:lpstr>et_List06_6_6</vt:lpstr>
      <vt:lpstr>et_List06_6_7</vt:lpstr>
      <vt:lpstr>et_List06_6_MC</vt:lpstr>
      <vt:lpstr>et_List06_6_MC2</vt:lpstr>
      <vt:lpstr>et_List06_6_MC3</vt:lpstr>
      <vt:lpstr>et_List06_6_Period</vt:lpstr>
      <vt:lpstr>et_List06_7</vt:lpstr>
      <vt:lpstr>et_List06_7_1</vt:lpstr>
      <vt:lpstr>et_List06_7_2</vt:lpstr>
      <vt:lpstr>et_List06_7_3</vt:lpstr>
      <vt:lpstr>et_List06_7_4</vt:lpstr>
      <vt:lpstr>et_List06_7_5</vt:lpstr>
      <vt:lpstr>et_List06_7_6</vt:lpstr>
      <vt:lpstr>et_List06_7_7</vt:lpstr>
      <vt:lpstr>et_List06_7_MC</vt:lpstr>
      <vt:lpstr>et_List06_7_MC2</vt:lpstr>
      <vt:lpstr>et_List06_7_MC3</vt:lpstr>
      <vt:lpstr>et_List06_7_Period</vt:lpstr>
      <vt:lpstr>et_List06_8</vt:lpstr>
      <vt:lpstr>et_List06_8_1</vt:lpstr>
      <vt:lpstr>et_List06_8_2</vt:lpstr>
      <vt:lpstr>et_List06_8_3</vt:lpstr>
      <vt:lpstr>et_List06_8_4</vt:lpstr>
      <vt:lpstr>et_List06_8_5</vt:lpstr>
      <vt:lpstr>et_List06_8_6</vt:lpstr>
      <vt:lpstr>et_List06_8_7</vt:lpstr>
      <vt:lpstr>et_List06_8_MC</vt:lpstr>
      <vt:lpstr>et_List06_8_MC2</vt:lpstr>
      <vt:lpstr>et_List06_8_MC3</vt:lpstr>
      <vt:lpstr>et_List06_8_Period</vt:lpstr>
      <vt:lpstr>et_List06_9_1</vt:lpstr>
      <vt:lpstr>et_List06_9_2</vt:lpstr>
      <vt:lpstr>et_List06_9_3</vt:lpstr>
      <vt:lpstr>et_List06_9_4</vt:lpstr>
      <vt:lpstr>et_List06_9_5</vt:lpstr>
      <vt:lpstr>et_List06_9_6</vt:lpstr>
      <vt:lpstr>et_List06_9_7</vt:lpstr>
      <vt:lpstr>et_List06_9_8</vt:lpstr>
      <vt:lpstr>et_List06_9_MC</vt:lpstr>
      <vt:lpstr>et_List06_9_MC2</vt:lpstr>
      <vt:lpstr>et_List06_9_MC3</vt:lpstr>
      <vt:lpstr>et_List06_9_MC4</vt:lpstr>
      <vt:lpstr>et_List06_9_Period</vt:lpstr>
      <vt:lpstr>et_List07</vt:lpstr>
      <vt:lpstr>et_List08</vt:lpstr>
      <vt:lpstr>et_List11_1</vt:lpstr>
      <vt:lpstr>et_List12_1</vt:lpstr>
      <vt:lpstr>et_List12_2</vt:lpstr>
      <vt:lpstr>et_List12_3</vt:lpstr>
      <vt:lpstr>et_List12_4</vt:lpstr>
      <vt:lpstr>et_List13_1</vt:lpstr>
      <vt:lpstr>et_List14_1_1</vt:lpstr>
      <vt:lpstr>et_List14_1_2</vt:lpstr>
      <vt:lpstr>et_List14_1_3</vt:lpstr>
      <vt:lpstr>et_List14_1_4</vt:lpstr>
      <vt:lpstr>et_OneRates_1</vt:lpstr>
      <vt:lpstr>et_OneRates_2</vt:lpstr>
      <vt:lpstr>et_OneRates_3</vt:lpstr>
      <vt:lpstr>et_OneRates_4</vt:lpstr>
      <vt:lpstr>et_OneRates_5</vt:lpstr>
      <vt:lpstr>et_OneRates_6</vt:lpstr>
      <vt:lpstr>et_OneRates_7</vt:lpstr>
      <vt:lpstr>et_pIns_List06_1_Period</vt:lpstr>
      <vt:lpstr>et_pIns_List06_10_Period</vt:lpstr>
      <vt:lpstr>et_pIns_List06_2_Period</vt:lpstr>
      <vt:lpstr>et_pIns_List06_3_Period</vt:lpstr>
      <vt:lpstr>et_pIns_List06_4_Period</vt:lpstr>
      <vt:lpstr>et_pIns_List06_5_Period</vt:lpstr>
      <vt:lpstr>et_pIns_List06_6_Period</vt:lpstr>
      <vt:lpstr>et_pIns_List06_7_Period</vt:lpstr>
      <vt:lpstr>et_pIns_List06_8_Period</vt:lpstr>
      <vt:lpstr>et_pIns_List06_9_Period</vt:lpstr>
      <vt:lpstr>et_PN_range</vt:lpstr>
      <vt:lpstr>et_TN_range</vt:lpstr>
      <vt:lpstr>et_TS_range</vt:lpstr>
      <vt:lpstr>et_TwoRates_1</vt:lpstr>
      <vt:lpstr>et_TwoRates_2</vt:lpstr>
      <vt:lpstr>et_TwoRates_3</vt:lpstr>
      <vt:lpstr>et_TwoRates_4</vt:lpstr>
      <vt:lpstr>et_TwoRates_5</vt:lpstr>
      <vt:lpstr>et_TwoRates_6</vt:lpstr>
      <vt:lpstr>et_TwoRates_7</vt:lpstr>
      <vt:lpstr>fil</vt:lpstr>
      <vt:lpstr>fil_flag</vt:lpstr>
      <vt:lpstr>FirstLine</vt:lpstr>
      <vt:lpstr>flag_publication</vt:lpstr>
      <vt:lpstr>flagMO</vt:lpstr>
      <vt:lpstr>flagST</vt:lpstr>
      <vt:lpstr>flagTwoTariff</vt:lpstr>
      <vt:lpstr>flagUsedTer_List01</vt:lpstr>
      <vt:lpstr>group_rates</vt:lpstr>
      <vt:lpstr>header_10</vt:lpstr>
      <vt:lpstr>header_2</vt:lpstr>
      <vt:lpstr>header_5</vt:lpstr>
      <vt:lpstr>header_9</vt:lpstr>
      <vt:lpstr>hlApr</vt:lpstr>
      <vt:lpstr>id_rates</vt:lpstr>
      <vt:lpstr>IDtariff_List05_10</vt:lpstr>
      <vt:lpstr>IDtariff_List05_11</vt:lpstr>
      <vt:lpstr>IDtariff_List05_2</vt:lpstr>
      <vt:lpstr>IDtariff_List05_5</vt:lpstr>
      <vt:lpstr>IDtariff_List05_9</vt:lpstr>
      <vt:lpstr>Info_Diff</vt:lpstr>
      <vt:lpstr>Info_Diff1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Info_NoUpdates</vt:lpstr>
      <vt:lpstr>Info_PeriodInTitle</vt:lpstr>
      <vt:lpstr>Info_PrDiff</vt:lpstr>
      <vt:lpstr>Info_PublicationNotDisclosed</vt:lpstr>
      <vt:lpstr>Info_PublicationPdf</vt:lpstr>
      <vt:lpstr>Info_PublicationWeb</vt:lpstr>
      <vt:lpstr>Info_T_Podkl</vt:lpstr>
      <vt:lpstr>Info_TarName</vt:lpstr>
      <vt:lpstr>Info_TerExcludeHelp_1</vt:lpstr>
      <vt:lpstr>Info_TerExcludeHelp_2</vt:lpstr>
      <vt:lpstr>Info_TitleFil</vt:lpstr>
      <vt:lpstr>Info_TitleFlagCrossSubsidization</vt:lpstr>
      <vt:lpstr>Info_TitleFlagIstPubl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Info_TitleType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isComponent</vt:lpstr>
      <vt:lpstr>isDiff</vt:lpstr>
      <vt:lpstr>isSellers</vt:lpstr>
      <vt:lpstr>IstPub</vt:lpstr>
      <vt:lpstr>IstPub_ch</vt:lpstr>
      <vt:lpstr>kind_group_rates</vt:lpstr>
      <vt:lpstr>kind_group_rates_load</vt:lpstr>
      <vt:lpstr>kind_group_rates_load_filter</vt:lpstr>
      <vt:lpstr>kind_of_activity</vt:lpstr>
      <vt:lpstr>kind_of_activity_WARM</vt:lpstr>
      <vt:lpstr>kind_of_cons</vt:lpstr>
      <vt:lpstr>kind_of_control_method</vt:lpstr>
      <vt:lpstr>kind_of_control_method_filter</vt:lpstr>
      <vt:lpstr>kind_of_data_type</vt:lpstr>
      <vt:lpstr>kind_of_diameters</vt:lpstr>
      <vt:lpstr>kind_of_diameters2</vt:lpstr>
      <vt:lpstr>kind_of_diff</vt:lpstr>
      <vt:lpstr>kind_of_forms</vt:lpstr>
      <vt:lpstr>kind_of_fuel</vt:lpstr>
      <vt:lpstr>kind_of_heat_transfer</vt:lpstr>
      <vt:lpstr>kind_of_heat_transfer2</vt:lpstr>
      <vt:lpstr>kind_of_heat_transfer3</vt:lpstr>
      <vt:lpstr>kind_of_load</vt:lpstr>
      <vt:lpstr>kind_of_load2</vt:lpstr>
      <vt:lpstr>kind_of_load3</vt:lpstr>
      <vt:lpstr>kind_of_load4</vt:lpstr>
      <vt:lpstr>kind_of_nameforms</vt:lpstr>
      <vt:lpstr>kind_of_NDS</vt:lpstr>
      <vt:lpstr>kind_of_NDS_tariff</vt:lpstr>
      <vt:lpstr>kind_of_NDS_tariff_people</vt:lpstr>
      <vt:lpstr>kind_of_nets</vt:lpstr>
      <vt:lpstr>kind_of_publication</vt:lpstr>
      <vt:lpstr>kind_of_scheme_in</vt:lpstr>
      <vt:lpstr>kind_of_scheme_in2</vt:lpstr>
      <vt:lpstr>kind_of_tariff_unit</vt:lpstr>
      <vt:lpstr>kind_of_unit</vt:lpstr>
      <vt:lpstr>kind_of_zak</vt:lpstr>
      <vt:lpstr>kpp</vt:lpstr>
      <vt:lpstr>LINK_RANGE</vt:lpstr>
      <vt:lpstr>List_H</vt:lpstr>
      <vt:lpstr>List_M</vt:lpstr>
      <vt:lpstr>LIST_MR_MO_OKTMO</vt:lpstr>
      <vt:lpstr>List01_CheckC</vt:lpstr>
      <vt:lpstr>List01_NameCol</vt:lpstr>
      <vt:lpstr>List01_REESTR_MO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List06_10_DP</vt:lpstr>
      <vt:lpstr>List06_10_flagDS</vt:lpstr>
      <vt:lpstr>List06_10_flagTN</vt:lpstr>
      <vt:lpstr>List06_10_flagTS</vt:lpstr>
      <vt:lpstr>List06_10_MC2</vt:lpstr>
      <vt:lpstr>List06_10_note</vt:lpstr>
      <vt:lpstr>List06_10_Period</vt:lpstr>
      <vt:lpstr>List06_10_pl</vt:lpstr>
      <vt:lpstr>List06_10_region</vt:lpstr>
      <vt:lpstr>List06_2_DP</vt:lpstr>
      <vt:lpstr>List06_2_MC</vt:lpstr>
      <vt:lpstr>List06_2_MC2</vt:lpstr>
      <vt:lpstr>List06_2_note</vt:lpstr>
      <vt:lpstr>List06_2_Period</vt:lpstr>
      <vt:lpstr>List06_5_1_changeColor</vt:lpstr>
      <vt:lpstr>List06_5_DP</vt:lpstr>
      <vt:lpstr>List06_5_MC2</vt:lpstr>
      <vt:lpstr>List06_5_note</vt:lpstr>
      <vt:lpstr>List06_5_Period</vt:lpstr>
      <vt:lpstr>List06_9_DP</vt:lpstr>
      <vt:lpstr>List06_9_flagDS</vt:lpstr>
      <vt:lpstr>List06_9_flagPN</vt:lpstr>
      <vt:lpstr>List06_9_flagTN</vt:lpstr>
      <vt:lpstr>List06_9_flagTS</vt:lpstr>
      <vt:lpstr>List06_9_MC2</vt:lpstr>
      <vt:lpstr>List06_9_note</vt:lpstr>
      <vt:lpstr>List06_9_Period</vt:lpstr>
      <vt:lpstr>List06_9_pl</vt:lpstr>
      <vt:lpstr>List06_9_region</vt:lpstr>
      <vt:lpstr>List13_GroundMaterials_1</vt:lpstr>
      <vt:lpstr>List13_note</vt:lpstr>
      <vt:lpstr>List14_1_Date</vt:lpstr>
      <vt:lpstr>List14_1_Date_1</vt:lpstr>
      <vt:lpstr>List14_1_DPR</vt:lpstr>
      <vt:lpstr>List14_1_flagIPR</vt:lpstr>
      <vt:lpstr>List14_1_GroundMaterials_1</vt:lpstr>
      <vt:lpstr>List14_1_hypIPR</vt:lpstr>
      <vt:lpstr>List14_1_method</vt:lpstr>
      <vt:lpstr>List14_1_note</vt:lpstr>
      <vt:lpstr>ListForms</vt:lpstr>
      <vt:lpstr>logical</vt:lpstr>
      <vt:lpstr>mo_List01</vt:lpstr>
      <vt:lpstr>MODesc</vt:lpstr>
      <vt:lpstr>MONTH</vt:lpstr>
      <vt:lpstr>mr_List01</vt:lpstr>
      <vt:lpstr>mrCopy_List01</vt:lpstr>
      <vt:lpstr>mrmoCopy_List01</vt:lpstr>
      <vt:lpstr>nalog</vt:lpstr>
      <vt:lpstr>name_rates</vt:lpstr>
      <vt:lpstr>name_rates_4</vt:lpstr>
      <vt:lpstr>name_rates_4_filter</vt:lpstr>
      <vt:lpstr>name_rates_8</vt:lpstr>
      <vt:lpstr>name_rates_8_filter</vt:lpstr>
      <vt:lpstr>nameApr</vt:lpstr>
      <vt:lpstr>NameOrPr</vt:lpstr>
      <vt:lpstr>NameOrPr_ch</vt:lpstr>
      <vt:lpstr>numberPr</vt:lpstr>
      <vt:lpstr>numberPr_ch</vt:lpstr>
      <vt:lpstr>OneRates_2</vt:lpstr>
      <vt:lpstr>OneRates_5</vt:lpstr>
      <vt:lpstr>OneRates_5_comp</vt:lpstr>
      <vt:lpstr>org</vt:lpstr>
      <vt:lpstr>Org_Address</vt:lpstr>
      <vt:lpstr>ORG_END_DATE</vt:lpstr>
      <vt:lpstr>Org_main</vt:lpstr>
      <vt:lpstr>ORG_START_DATE</vt:lpstr>
      <vt:lpstr>otv_lico_name</vt:lpstr>
      <vt:lpstr>pCng_List13_1</vt:lpstr>
      <vt:lpstr>pDel_Comm</vt:lpstr>
      <vt:lpstr>pDel_List01_0</vt:lpstr>
      <vt:lpstr>pDel_List01_1</vt:lpstr>
      <vt:lpstr>pDel_List01_2</vt:lpstr>
      <vt:lpstr>pDel_List02</vt:lpstr>
      <vt:lpstr>pDel_List02_1</vt:lpstr>
      <vt:lpstr>pDel_List02_2</vt:lpstr>
      <vt:lpstr>pDel_List02_3</vt:lpstr>
      <vt:lpstr>pDel_List03</vt:lpstr>
      <vt:lpstr>pDel_List06_10_3</vt:lpstr>
      <vt:lpstr>pDel_List06_10_4</vt:lpstr>
      <vt:lpstr>pDel_List06_10_5</vt:lpstr>
      <vt:lpstr>pDel_List06_10_6</vt:lpstr>
      <vt:lpstr>pDel_List06_10_7</vt:lpstr>
      <vt:lpstr>pDel_List06_2_1</vt:lpstr>
      <vt:lpstr>pDel_List06_5_2</vt:lpstr>
      <vt:lpstr>pDel_List06_9_3</vt:lpstr>
      <vt:lpstr>pDel_List06_9_4</vt:lpstr>
      <vt:lpstr>pDel_List06_9_5</vt:lpstr>
      <vt:lpstr>pDel_List06_9_6</vt:lpstr>
      <vt:lpstr>pDel_List06_9_7</vt:lpstr>
      <vt:lpstr>pDel_List07</vt:lpstr>
      <vt:lpstr>pDel_List13_1</vt:lpstr>
      <vt:lpstr>pDel_List14_1_1</vt:lpstr>
      <vt:lpstr>pDel_List14_1_1_2</vt:lpstr>
      <vt:lpstr>pDel_List14_1_2</vt:lpstr>
      <vt:lpstr>pDel_List14_1_2_2</vt:lpstr>
      <vt:lpstr>pDel_List14_1_3</vt:lpstr>
      <vt:lpstr>pDel_List14_1_3_2</vt:lpstr>
      <vt:lpstr>pDel_List14_1_4</vt:lpstr>
      <vt:lpstr>pDel_List14_1_4_2</vt:lpstr>
      <vt:lpstr>pDel_List14_1_5</vt:lpstr>
      <vt:lpstr>pDel_List14_1_5_2</vt:lpstr>
      <vt:lpstr>periodEnd</vt:lpstr>
      <vt:lpstr>periodStart</vt:lpstr>
      <vt:lpstr>pIns_Comm</vt:lpstr>
      <vt:lpstr>pIns_List01_0</vt:lpstr>
      <vt:lpstr>pIns_List02</vt:lpstr>
      <vt:lpstr>pIns_List03</vt:lpstr>
      <vt:lpstr>pIns_List06_10_Period</vt:lpstr>
      <vt:lpstr>pIns_List06_2_Period</vt:lpstr>
      <vt:lpstr>pIns_List06_5_Period</vt:lpstr>
      <vt:lpstr>pIns_List06_9_Period</vt:lpstr>
      <vt:lpstr>pIns_List07</vt:lpstr>
      <vt:lpstr>pIns_List13_1</vt:lpstr>
      <vt:lpstr>pVDel_List06_10</vt:lpstr>
      <vt:lpstr>pVDel_List06_2</vt:lpstr>
      <vt:lpstr>pVDel_List06_5</vt:lpstr>
      <vt:lpstr>pVDel_List06_9</vt:lpstr>
      <vt:lpstr>QUARTER</vt:lpstr>
      <vt:lpstr>REESTR_LINK_RANGE</vt:lpstr>
      <vt:lpstr>REESTR_ORG_RANGE</vt:lpstr>
      <vt:lpstr>REESTR_VED_RANGE</vt:lpstr>
      <vt:lpstr>REESTR_VT_RANGE</vt:lpstr>
      <vt:lpstr>RegExc_clear_1</vt:lpstr>
      <vt:lpstr>RegExc_Clear_2</vt:lpstr>
      <vt:lpstr>REGION</vt:lpstr>
      <vt:lpstr>region_name</vt:lpstr>
      <vt:lpstr>RegulatoryPeriod</vt:lpstr>
      <vt:lpstr>SKI_number</vt:lpstr>
      <vt:lpstr>tariffDesc</vt:lpstr>
      <vt:lpstr>TECH_ORG_ID</vt:lpstr>
      <vt:lpstr>ter_List01</vt:lpstr>
      <vt:lpstr>terCopy_List01</vt:lpstr>
      <vt:lpstr>TitlePr_ch</vt:lpstr>
      <vt:lpstr>TwoRates_2</vt:lpstr>
      <vt:lpstr>TwoRates_5</vt:lpstr>
      <vt:lpstr>TwoRates_5_comp</vt:lpstr>
      <vt:lpstr>UpdStatus</vt:lpstr>
      <vt:lpstr>VDET_END_DATE</vt:lpstr>
      <vt:lpstr>VDET_START_DATE</vt:lpstr>
      <vt:lpstr>version</vt:lpstr>
      <vt:lpstr>vid_teplnos_10</vt:lpstr>
      <vt:lpstr>vid_teplnos_11</vt:lpstr>
      <vt:lpstr>vid_teplnos_12</vt:lpstr>
      <vt:lpstr>vid_teplnos_2</vt:lpstr>
      <vt:lpstr>vid_teplnos_6</vt:lpstr>
      <vt:lpstr>vid_teplnos_7</vt:lpstr>
      <vt:lpstr>vid_teplnos_8</vt:lpstr>
      <vt:lpstr>vid_teplnos_9</vt:lpstr>
      <vt:lpstr>VidTopl</vt:lpstr>
      <vt:lpstr>VidTopl_2</vt:lpstr>
      <vt:lpstr>warmNote</vt:lpstr>
      <vt:lpstr>year_list</vt:lpstr>
      <vt:lpstr>year_list1</vt:lpstr>
    </vt:vector>
  </TitlesOfParts>
  <Company>ФАС России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Предложение регулируемой организации об установлении тарифов в сфере горячего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dc:title>
  <dc:subject>Предложение регулируемой организации об установлении тарифов в сфере горячего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dc:subject>
  <dc:creator>--</dc:creator>
  <cp:lastModifiedBy>Владислав Солнцев</cp:lastModifiedBy>
  <cp:lastPrinted>2013-08-29T08:11:20Z</cp:lastPrinted>
  <dcterms:created xsi:type="dcterms:W3CDTF">2004-05-21T07:18:45Z</dcterms:created>
  <dcterms:modified xsi:type="dcterms:W3CDTF">2022-05-06T11:25:44Z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FAS.JKH.OPEN.INFO.REQUEST.GVS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1.0.2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