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E:\INFO REQUEST\Раскрытие\"/>
    </mc:Choice>
  </mc:AlternateContent>
  <bookViews>
    <workbookView xWindow="0" yWindow="0" windowWidth="29010" windowHeight="11640" tabRatio="812" firstSheet="2" activeTab="4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Т-гор.вода'!$M$28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Т-гор.вода'!$M$18:$AR$28</definedName>
    <definedName name="checkCell_List06_5_double_date">'Форма 1.11.2 | Т-гор.вода'!$AS$18:$AS$28</definedName>
    <definedName name="checkCell_List06_5_OneR">'Форма 1.11.2 | Т-гор.вода'!$P$15:$R$28</definedName>
    <definedName name="checkCell_List06_5_OneR_1c">'Форма 1.11.2 | Т-гор.вода'!$P$15:$P$28</definedName>
    <definedName name="checkCell_List06_5_OneR_2c">'Форма 1.11.2 | Т-гор.вода'!$Q$15:$R$28</definedName>
    <definedName name="checkCell_List06_5_TwoR">'Форма 1.11.2 | Т-гор.вода'!$S$15:$W$28</definedName>
    <definedName name="checkCell_List06_5_TwoR_1c">'Форма 1.11.2 | Т-гор.вода'!$S$15:$T$28</definedName>
    <definedName name="checkCell_List06_5_TwoR_2c">'Форма 1.11.2 | Т-гор.вода'!$U$15:$W$28</definedName>
    <definedName name="checkCell_List06_5_unique_t">'Форма 1.11.2 | Т-гор.вода'!$M$18:$M$28</definedName>
    <definedName name="checkCell_List06_5_unique_t1">'Форма 1.11.2 | Т-гор.вода'!$AT$18:$AT$28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et_union_hor!$O$92:$AQ$96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et_union_hor!$AQ$92:$AQ$106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Т-гор.вода'!$AQ$18:$AQ$28</definedName>
    <definedName name="List06_5_note">'Форма 1.11.2 | Т-гор.вода'!$AR$18:$AR$28</definedName>
    <definedName name="List06_5_Period">'Форма 1.11.2 | Т-гор.вода'!$O$18:$AB$28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1.11.1'!$H$17:$I$18</definedName>
    <definedName name="List14_1_Date_1">'Форма 1.11.1'!$H$22:$I$32</definedName>
    <definedName name="List14_1_DPR">'Форма 1.11.1'!$K$20</definedName>
    <definedName name="List14_1_flagIPR">'Форма 1.11.1'!$J$15</definedName>
    <definedName name="List14_1_GroundMaterials_1">'Форма 1.11.1'!$K$15:$K$32</definedName>
    <definedName name="List14_1_hypIPR">'Форма 1.11.1'!$K$15</definedName>
    <definedName name="List14_1_method">'Форма 1.11.1'!$J$17:$J$18</definedName>
    <definedName name="List14_1_note">'Форма 1.11.1'!$L$14:$L$32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Т-гор.вода'!$H$18:$K$28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1.11.1'!$C$17:$C$18</definedName>
    <definedName name="pDel_List14_1_1_2">'Форма 1.11.1'!$G$17:$G$18</definedName>
    <definedName name="pDel_List14_1_2">'Форма 1.11.1'!$C$22:$C$23</definedName>
    <definedName name="pDel_List14_1_2_2">'Форма 1.11.1'!$G$22:$G$23</definedName>
    <definedName name="pDel_List14_1_3">'Форма 1.11.1'!$C$25:$C$26</definedName>
    <definedName name="pDel_List14_1_3_2">'Форма 1.11.1'!$G$25:$G$26</definedName>
    <definedName name="pDel_List14_1_4">'Форма 1.11.1'!$C$28:$C$29</definedName>
    <definedName name="pDel_List14_1_4_2">'Форма 1.11.1'!$G$28:$G$29</definedName>
    <definedName name="pDel_List14_1_5">'Форма 1.11.1'!$C$31:$C$32</definedName>
    <definedName name="pDel_List14_1_5_2">'Форма 1.11.1'!$G$31:$G$32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Т-гор.вода'!$AQ$18:$AQ$28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REESTR_ORG!$A$2:$J$60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L18" i="560"/>
  <c r="O18" i="560"/>
  <c r="L19" i="560"/>
  <c r="L20" i="560"/>
  <c r="L21" i="560"/>
  <c r="L22" i="560"/>
  <c r="AU23" i="560"/>
  <c r="AT22" i="560"/>
  <c r="L23" i="560"/>
  <c r="R24" i="560"/>
  <c r="AF24" i="560"/>
  <c r="AS23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F98" i="471"/>
  <c r="H12" i="632" l="1"/>
  <c r="H11" i="632"/>
  <c r="H9" i="632"/>
  <c r="H8" i="632"/>
  <c r="H7" i="632"/>
  <c r="H12" i="623"/>
  <c r="H9" i="623"/>
  <c r="H8" i="623"/>
  <c r="F31" i="625"/>
  <c r="E31" i="625"/>
  <c r="F28" i="625"/>
  <c r="E28" i="625"/>
  <c r="F25" i="625"/>
  <c r="E25" i="625"/>
  <c r="F22" i="625"/>
  <c r="E22" i="625"/>
  <c r="F17" i="625"/>
  <c r="E17" i="625"/>
  <c r="H12" i="616"/>
  <c r="H9" i="616"/>
  <c r="H8" i="616"/>
  <c r="R14" i="601"/>
  <c r="H13" i="632" s="1"/>
  <c r="R13" i="601"/>
  <c r="R12" i="601"/>
  <c r="P12" i="601"/>
  <c r="F9" i="632"/>
  <c r="F13" i="632"/>
  <c r="F11" i="632"/>
  <c r="F12" i="632"/>
  <c r="F10" i="632"/>
  <c r="F8" i="632"/>
  <c r="M14" i="601"/>
  <c r="M13" i="601"/>
  <c r="M12" i="601"/>
  <c r="H13" i="616" l="1"/>
  <c r="H13" i="623"/>
  <c r="M9" i="566" l="1"/>
  <c r="M9" i="598"/>
  <c r="M9" i="567"/>
  <c r="E8" i="625"/>
  <c r="F8" i="625"/>
  <c r="L94" i="471"/>
  <c r="L92" i="471"/>
  <c r="L93" i="471"/>
  <c r="B3" i="525"/>
  <c r="L97" i="471"/>
  <c r="L96" i="471"/>
  <c r="B2" i="525"/>
  <c r="L95" i="471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L50" i="471"/>
  <c r="F10" i="616"/>
  <c r="L49" i="471"/>
  <c r="F9" i="616"/>
  <c r="E2" i="437"/>
  <c r="F9" i="614"/>
  <c r="L23" i="567"/>
  <c r="F8" i="618"/>
  <c r="F13" i="618"/>
  <c r="F13" i="614"/>
  <c r="F286" i="471"/>
  <c r="F13" i="623"/>
  <c r="F10" i="617"/>
  <c r="L21" i="566"/>
  <c r="F288" i="471"/>
  <c r="L20" i="598"/>
  <c r="L47" i="471"/>
  <c r="F12" i="617"/>
  <c r="F13" i="617"/>
  <c r="F8" i="616"/>
  <c r="F8" i="617"/>
  <c r="F12" i="623"/>
  <c r="L48" i="471"/>
  <c r="L18" i="567"/>
  <c r="F13" i="616"/>
  <c r="F12" i="614"/>
  <c r="L19" i="567"/>
  <c r="L164" i="471"/>
  <c r="L165" i="471"/>
  <c r="F11" i="618"/>
  <c r="L178" i="471"/>
  <c r="F12" i="618"/>
  <c r="F8" i="614"/>
  <c r="L20" i="567"/>
  <c r="F9" i="617"/>
  <c r="F11" i="614"/>
  <c r="L179" i="471"/>
  <c r="L19" i="598"/>
  <c r="L180" i="471"/>
  <c r="L21" i="567"/>
  <c r="F12" i="616"/>
  <c r="F289" i="471"/>
  <c r="L22" i="567"/>
  <c r="F287" i="471"/>
  <c r="F11" i="623"/>
  <c r="F9" i="623"/>
  <c r="F8" i="623"/>
  <c r="F9" i="618"/>
  <c r="F10" i="614"/>
  <c r="F11" i="617"/>
  <c r="L22" i="598"/>
  <c r="F291" i="471"/>
  <c r="F10" i="623"/>
  <c r="L163" i="471"/>
  <c r="L45" i="471"/>
  <c r="L46" i="471"/>
  <c r="L166" i="471"/>
  <c r="F10" i="618"/>
  <c r="L181" i="471"/>
  <c r="L21" i="598"/>
  <c r="E3" i="437"/>
  <c r="F11" i="616"/>
  <c r="F290" i="471"/>
  <c r="L22" i="566"/>
  <c r="L20" i="566"/>
  <c r="L19" i="566"/>
  <c r="H11" i="623" l="1"/>
  <c r="R98" i="471" l="1"/>
  <c r="AU97" i="471"/>
  <c r="AS97" i="471"/>
  <c r="AT96" i="471"/>
  <c r="Q51" i="471" l="1"/>
  <c r="Z50" i="471"/>
  <c r="Y49" i="471"/>
  <c r="X50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L77" i="471"/>
  <c r="Y116" i="471"/>
  <c r="AM22" i="566"/>
  <c r="X117" i="471"/>
  <c r="L31" i="471"/>
  <c r="L80" i="471"/>
  <c r="X134" i="471"/>
  <c r="L61" i="471"/>
  <c r="Y150" i="471"/>
  <c r="L82" i="471"/>
  <c r="X82" i="471"/>
  <c r="L63" i="471"/>
  <c r="AN22" i="598"/>
  <c r="Y133" i="471"/>
  <c r="X34" i="471"/>
  <c r="M256" i="471"/>
  <c r="L30" i="471"/>
  <c r="L64" i="471"/>
  <c r="Y65" i="471"/>
  <c r="Y81" i="471"/>
  <c r="L79" i="471"/>
  <c r="Y22" i="567"/>
  <c r="L33" i="471"/>
  <c r="L65" i="471"/>
  <c r="L66" i="471"/>
  <c r="Y33" i="471"/>
  <c r="L62" i="471"/>
  <c r="L78" i="471"/>
  <c r="M246" i="471"/>
  <c r="L29" i="471"/>
  <c r="L32" i="471"/>
  <c r="X151" i="471"/>
  <c r="X23" i="567"/>
  <c r="L81" i="471"/>
  <c r="X66" i="471"/>
  <c r="AN166" i="471"/>
  <c r="L34" i="471"/>
  <c r="AM181" i="471"/>
  <c r="M251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<sst xmlns="http://schemas.openxmlformats.org/spreadsheetml/2006/main" count="4836" uniqueCount="2834">
  <si>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</si>
  <si>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</si>
  <si>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</si>
  <si>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</si>
  <si>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</si>
  <si>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</si>
  <si>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</si>
  <si>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</si>
  <si>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</si>
  <si>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</si>
  <si>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</si>
  <si>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</si>
  <si>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</si>
  <si>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</si>
  <si>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</si>
  <si>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</si>
  <si>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</si>
  <si>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</si>
  <si>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</si>
  <si>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</si>
  <si>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</si>
  <si>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</si>
  <si>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</si>
  <si>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</si>
  <si>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</si>
  <si>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</si>
  <si>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</si>
  <si>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</si>
  <si>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</si>
  <si>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</si>
  <si>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</si>
  <si>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</si>
  <si>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</si>
  <si>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</si>
  <si>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</si>
  <si>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</si>
  <si>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</si>
  <si>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</si>
  <si>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</si>
  <si>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</si>
  <si>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</si>
  <si>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</si>
  <si>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</si>
  <si>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</si>
  <si>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</si>
  <si>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</si>
  <si>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</si>
  <si>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</si>
  <si>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</si>
  <si>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</si>
  <si>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</si>
  <si>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</si>
  <si>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</si>
  <si>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</si>
  <si>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</si>
  <si>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</si>
  <si>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</si>
  <si>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</si>
  <si>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</si>
  <si>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</si>
  <si>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</si>
  <si>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</si>
  <si>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</si>
  <si>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</si>
  <si>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</si>
  <si>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</si>
  <si>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</si>
  <si>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</si>
  <si>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</si>
  <si>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</si>
  <si>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</si>
  <si>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</si>
  <si>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</si>
  <si>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</si>
  <si>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</si>
  <si>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</si>
  <si>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</si>
  <si>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</si>
  <si>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</si>
  <si>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</si>
  <si>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</si>
  <si>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</si>
  <si>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</si>
  <si>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</si>
  <si>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</si>
  <si>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</si>
  <si>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</si>
  <si>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</si>
  <si>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</si>
  <si>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</si>
  <si>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</si>
  <si>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</si>
  <si>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</si>
  <si>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</si>
  <si>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</si>
  <si>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</si>
  <si>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</si>
  <si>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</si>
  <si>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</si>
  <si>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</si>
  <si>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</si>
  <si>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</si>
  <si>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</si>
  <si>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</si>
  <si>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</si>
  <si>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</si>
  <si>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</si>
  <si>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</si>
  <si>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</si>
  <si>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</si>
  <si>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</si>
  <si>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</si>
  <si>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</si>
  <si>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</si>
  <si>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</si>
  <si>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</si>
  <si>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</si>
  <si>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</si>
  <si>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</si>
  <si>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</si>
  <si>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</si>
  <si>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</si>
  <si>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</si>
  <si>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</si>
  <si>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</si>
  <si>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</si>
  <si>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</si>
  <si>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</si>
  <si>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</si>
  <si>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</si>
  <si>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</si>
  <si>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</si>
  <si>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</si>
  <si>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</si>
  <si>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</si>
  <si>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</si>
  <si>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</si>
  <si>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</si>
  <si>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</si>
  <si>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</si>
  <si>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</si>
  <si>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</si>
  <si>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</si>
  <si>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</si>
  <si>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</si>
  <si>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</si>
  <si>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</si>
  <si>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</si>
  <si>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</si>
  <si>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</si>
  <si>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</si>
  <si>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</si>
  <si>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</si>
  <si>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</si>
  <si>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</si>
  <si>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</si>
  <si>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</si>
  <si>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</si>
  <si>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</si>
  <si>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</si>
  <si>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</si>
  <si>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</si>
  <si>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</si>
  <si>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</si>
  <si>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</si>
  <si>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</si>
  <si>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</si>
  <si>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</si>
  <si>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</si>
  <si>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</si>
  <si>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</si>
  <si>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</si>
  <si>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</si>
  <si>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</si>
  <si>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</si>
  <si>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</si>
  <si>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</si>
  <si>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</si>
  <si>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</si>
  <si>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</si>
  <si>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</si>
  <si>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</si>
  <si>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</si>
  <si>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</si>
  <si>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</si>
  <si>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</si>
  <si>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</si>
  <si>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</si>
  <si>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</si>
  <si>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</si>
  <si>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</si>
  <si>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</si>
  <si>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</si>
  <si>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</si>
  <si>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</si>
  <si>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</si>
  <si>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</si>
  <si>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</si>
  <si>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</si>
  <si>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</si>
  <si>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</si>
  <si>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</si>
  <si>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</si>
  <si>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</si>
  <si>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</si>
  <si>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</si>
  <si>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</si>
  <si>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</si>
  <si>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</si>
  <si>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</si>
  <si>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</si>
  <si>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</si>
  <si>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</si>
  <si>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</si>
  <si>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</si>
  <si>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</si>
  <si>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</si>
  <si>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</si>
  <si>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</si>
  <si>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</si>
  <si>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</si>
  <si>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</si>
  <si>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</si>
  <si>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</si>
  <si>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</si>
  <si>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</si>
  <si>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</si>
  <si>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</si>
  <si>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</si>
  <si>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</si>
  <si>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</si>
  <si>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</si>
  <si>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</si>
  <si>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</si>
  <si>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</si>
  <si>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</si>
  <si>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</si>
  <si>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</si>
  <si>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</si>
  <si>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</si>
  <si>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</si>
  <si>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</si>
  <si>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</si>
  <si>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</si>
  <si>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</si>
  <si>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</si>
  <si>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</si>
  <si>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</si>
  <si>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</si>
  <si>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</si>
  <si>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</si>
  <si>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</si>
  <si>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</si>
  <si>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</si>
  <si>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</si>
  <si>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</si>
  <si>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</si>
  <si>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</si>
  <si>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</si>
  <si>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</si>
  <si>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</si>
  <si>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</si>
  <si>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</si>
  <si>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</si>
  <si>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</si>
  <si>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</si>
  <si>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</si>
  <si>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</si>
  <si>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</si>
  <si>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</si>
  <si>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</si>
  <si>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</si>
  <si>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</si>
  <si>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</si>
  <si>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</si>
  <si>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</si>
  <si>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</si>
  <si>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</si>
  <si>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</si>
  <si>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</si>
  <si>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</si>
  <si>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</si>
  <si>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</si>
  <si>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</si>
  <si>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</si>
  <si>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</si>
  <si>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</si>
  <si>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</si>
  <si>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</si>
  <si>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</si>
  <si>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</si>
  <si>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</si>
  <si>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</si>
  <si>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</si>
  <si>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</si>
  <si>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</si>
  <si>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</si>
  <si>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</si>
  <si>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</si>
  <si>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</si>
  <si>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</si>
  <si>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</si>
  <si>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</si>
  <si>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</si>
  <si>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</si>
  <si>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</si>
  <si>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</si>
  <si>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</si>
  <si>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</si>
  <si>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</si>
  <si>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</si>
  <si>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</si>
  <si>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</si>
  <si>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</si>
  <si>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</si>
  <si>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</si>
  <si>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</si>
  <si>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</si>
  <si>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</si>
  <si>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</si>
  <si>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</si>
  <si>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</si>
  <si>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</si>
  <si>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</si>
  <si>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</si>
  <si>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</si>
  <si>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</si>
  <si>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</si>
  <si>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</si>
  <si>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</si>
  <si>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</si>
  <si>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</si>
  <si>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</si>
  <si>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</si>
  <si>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</si>
  <si>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</si>
  <si>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</si>
  <si>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</si>
  <si>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</si>
  <si>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</si>
  <si>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</si>
  <si>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</si>
  <si>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</si>
  <si>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</si>
  <si>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</si>
  <si>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</si>
  <si>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</si>
  <si>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</si>
  <si>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</si>
  <si>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</si>
  <si>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</si>
  <si>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</si>
  <si>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</si>
  <si>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</si>
  <si>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</si>
  <si>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</si>
  <si>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</si>
  <si>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</si>
  <si>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</si>
  <si>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</si>
  <si>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</si>
  <si>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</si>
  <si>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</si>
  <si>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</si>
  <si>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</si>
  <si>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</si>
  <si>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</si>
  <si>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</si>
  <si>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</si>
  <si>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</si>
  <si>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</si>
  <si>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</si>
  <si>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</si>
  <si>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</si>
  <si>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</si>
  <si>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</si>
  <si>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</si>
  <si>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</si>
  <si>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</si>
  <si>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</si>
  <si>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</si>
  <si>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</si>
  <si>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</si>
  <si>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</si>
  <si>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</si>
  <si>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</si>
  <si>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</si>
  <si>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</si>
  <si>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</si>
  <si>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</si>
  <si>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</si>
  <si>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</si>
  <si>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</si>
  <si>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</si>
  <si>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</si>
  <si>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</si>
  <si>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</si>
  <si>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</si>
  <si>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</si>
  <si>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</si>
  <si>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</si>
  <si>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</si>
  <si>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</si>
  <si>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</si>
  <si>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</si>
  <si>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</si>
  <si>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</si>
  <si>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</si>
  <si>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</si>
  <si>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</si>
  <si>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</si>
  <si>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</si>
  <si>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</si>
  <si>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</si>
  <si>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</si>
  <si>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</si>
  <si>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</si>
  <si>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</si>
  <si>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</si>
  <si>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</si>
  <si>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</si>
  <si>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</si>
  <si>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</si>
  <si>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</si>
  <si>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</si>
  <si>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</si>
  <si>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</si>
  <si>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</si>
  <si>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</si>
  <si>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</si>
  <si>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</si>
  <si>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</si>
  <si>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</si>
  <si>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</si>
  <si>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</si>
  <si>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</si>
  <si>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</si>
  <si>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</si>
  <si>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</si>
  <si>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</si>
  <si>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</si>
  <si>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</si>
  <si>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</si>
  <si>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</si>
  <si>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</si>
  <si>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</si>
  <si>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</si>
  <si>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</si>
  <si>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</si>
  <si>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</si>
  <si>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</si>
  <si>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</si>
  <si>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</si>
  <si>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</si>
  <si>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</si>
  <si>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</si>
  <si>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</si>
  <si>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</si>
  <si>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</si>
  <si>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</si>
  <si>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</si>
  <si>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</si>
  <si>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</si>
  <si>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</si>
  <si>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</si>
  <si>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</si>
  <si>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</si>
  <si>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</si>
  <si>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</si>
  <si>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</si>
  <si>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</si>
  <si>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</si>
  <si>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</si>
  <si>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</si>
  <si>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</si>
  <si>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</si>
  <si>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</si>
  <si>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</si>
  <si>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</si>
  <si>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</si>
  <si>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</si>
  <si>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</si>
  <si>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</si>
  <si>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</si>
  <si>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</si>
  <si>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</si>
  <si>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</si>
  <si>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</si>
  <si>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</si>
  <si>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</si>
  <si>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</si>
  <si>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</si>
  <si>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</si>
  <si>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</si>
  <si>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</si>
  <si>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</si>
  <si>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</si>
  <si>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</si>
  <si>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</si>
  <si>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</si>
  <si>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</si>
  <si>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</si>
  <si>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</si>
  <si>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</si>
  <si>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</si>
  <si>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</si>
  <si>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</si>
  <si>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</si>
  <si>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</si>
  <si>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</si>
  <si>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</si>
  <si>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</si>
  <si>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</si>
  <si>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</si>
  <si>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</si>
  <si>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</si>
  <si>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</si>
  <si>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</si>
  <si>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</si>
  <si>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</si>
  <si>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</si>
  <si>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</si>
  <si>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</si>
  <si>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</si>
  <si>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</si>
  <si>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</si>
  <si>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</si>
  <si>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</si>
  <si>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</si>
  <si>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</si>
  <si>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</si>
  <si>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</si>
  <si>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</si>
  <si>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</si>
  <si>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</si>
  <si>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</si>
  <si>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</si>
  <si>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</si>
  <si>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</si>
  <si>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</si>
  <si>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</si>
  <si>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</si>
  <si>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</si>
  <si>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</si>
  <si>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</si>
  <si>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</si>
  <si>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</si>
  <si>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</si>
  <si>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</si>
  <si>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</si>
  <si>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</si>
  <si>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</si>
  <si>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</si>
  <si>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</si>
  <si>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</si>
  <si>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</si>
  <si>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</si>
  <si>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</si>
  <si>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</si>
  <si>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</si>
  <si>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</si>
  <si>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</si>
  <si>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</si>
  <si>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</si>
  <si>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</si>
  <si>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</si>
  <si>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</si>
  <si>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</si>
  <si>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</si>
  <si>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</si>
  <si>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</si>
  <si>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</si>
  <si>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</si>
  <si>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</si>
  <si>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</si>
  <si>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</si>
  <si>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</si>
  <si>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</si>
  <si>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</si>
  <si>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</si>
  <si>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</si>
  <si>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</si>
  <si>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</si>
  <si>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</si>
  <si>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</si>
  <si>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</si>
  <si>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</si>
  <si>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</si>
  <si>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</si>
  <si>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</si>
  <si>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</si>
  <si>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</si>
  <si>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</si>
  <si>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</si>
  <si>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</si>
  <si>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</si>
  <si>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</si>
  <si>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</si>
  <si>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</si>
  <si>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</si>
  <si>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</si>
  <si>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</si>
  <si>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</si>
  <si>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</si>
  <si>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</si>
  <si>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</si>
  <si>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</si>
  <si>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</si>
  <si>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</si>
  <si>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</si>
  <si>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</si>
  <si>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</si>
  <si>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</si>
  <si>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</si>
  <si>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</si>
  <si>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</si>
  <si>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</si>
  <si>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</si>
  <si>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</si>
  <si>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</si>
  <si>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</si>
  <si>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</si>
  <si>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</si>
  <si>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</si>
  <si>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</si>
  <si>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</si>
  <si>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</si>
  <si>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</si>
  <si>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</si>
  <si>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</si>
  <si>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</si>
  <si>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</si>
  <si>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</si>
  <si>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</si>
  <si>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</si>
  <si>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</si>
  <si>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</si>
  <si>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</si>
  <si>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</si>
  <si>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</si>
  <si>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</si>
  <si>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</si>
  <si>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</si>
  <si>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</si>
  <si>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</si>
  <si>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</si>
  <si>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</si>
  <si>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</si>
  <si>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</si>
  <si>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</si>
  <si>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</si>
  <si>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</si>
  <si>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</si>
  <si>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</si>
  <si>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</si>
  <si>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</si>
  <si>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</si>
  <si>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</si>
  <si>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</si>
  <si>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</si>
  <si>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</si>
  <si>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</si>
  <si>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</si>
  <si>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</si>
  <si>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</si>
  <si>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</si>
  <si>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</si>
  <si>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</si>
  <si>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</si>
  <si>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</si>
  <si>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</si>
  <si>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</si>
  <si>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</si>
  <si>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</si>
  <si>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</si>
  <si>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</si>
  <si>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</si>
  <si>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</si>
  <si>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</si>
  <si>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</si>
  <si>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</si>
  <si>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</si>
  <si>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</si>
  <si>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</si>
  <si>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</si>
  <si>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</si>
  <si>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</si>
  <si>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</si>
  <si>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</si>
  <si>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</si>
  <si>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</si>
  <si>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</si>
  <si>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</si>
  <si>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</si>
  <si>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</si>
  <si>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</si>
  <si>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</si>
  <si>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</si>
  <si>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</si>
  <si>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</si>
  <si>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</si>
  <si>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</si>
  <si>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</si>
  <si>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</si>
  <si>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</si>
  <si>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</si>
  <si>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население и приравненные категории</t>
  </si>
  <si>
    <t>Проверка доступных обновлений...</t>
  </si>
  <si>
    <t>04.05.2022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</si>
  <si>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</si>
  <si>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</si>
  <si>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</si>
  <si>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</si>
  <si>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</si>
  <si>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</si>
  <si>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</si>
  <si>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</si>
  <si>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</si>
  <si>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</si>
  <si>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</si>
  <si>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</si>
  <si>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</si>
  <si>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</si>
  <si>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</si>
  <si>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</si>
  <si>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</si>
  <si>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</si>
  <si>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</si>
  <si>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</si>
  <si>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</si>
  <si>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</si>
  <si>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</si>
  <si>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</si>
  <si>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</si>
  <si>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</si>
  <si>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</si>
  <si>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</si>
  <si>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</si>
  <si>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</si>
  <si>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</si>
  <si>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</si>
  <si>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</si>
  <si>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</si>
  <si>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</si>
  <si>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</si>
  <si>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</si>
  <si>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</si>
  <si>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</si>
  <si>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</si>
  <si>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</si>
  <si>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</si>
  <si>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</si>
  <si>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</si>
  <si>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</si>
  <si>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</si>
  <si>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</si>
  <si>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</si>
  <si>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</si>
  <si>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</si>
  <si>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</si>
  <si>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</si>
  <si>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</si>
  <si>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</si>
  <si>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</si>
  <si>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</si>
  <si>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</si>
  <si>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</si>
  <si>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</si>
  <si>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</si>
  <si>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</si>
  <si>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</si>
  <si>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</si>
  <si>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</si>
  <si>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</si>
  <si>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</si>
  <si>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</si>
  <si>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</si>
  <si>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</si>
  <si>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</si>
  <si>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</si>
  <si>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</si>
  <si>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</si>
  <si>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</si>
  <si>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</si>
  <si>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</si>
  <si>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</si>
  <si>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</si>
  <si>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</si>
  <si>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</si>
  <si>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</si>
  <si>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</si>
  <si>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</si>
  <si>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</si>
  <si>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</si>
  <si>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</si>
  <si>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</si>
  <si>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</si>
  <si>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</si>
  <si>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</si>
  <si>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</si>
  <si>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</si>
  <si>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</si>
  <si>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</si>
  <si>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</si>
  <si>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</si>
  <si>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</si>
  <si>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</si>
  <si>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</si>
  <si>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</si>
  <si>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</si>
  <si>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</si>
  <si>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</si>
  <si>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</si>
  <si>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</si>
  <si>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</si>
  <si>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</si>
  <si>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</si>
  <si>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</si>
  <si>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</si>
  <si>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</si>
  <si>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</si>
  <si>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</si>
  <si>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</si>
  <si>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</si>
  <si>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</si>
  <si>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</si>
  <si>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</si>
  <si>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</si>
  <si>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</si>
  <si>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</si>
  <si>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</si>
  <si>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</si>
  <si>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</si>
  <si>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</si>
  <si>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</si>
  <si>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</si>
  <si>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</si>
  <si>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</si>
  <si>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</si>
  <si>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</si>
  <si>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</si>
  <si>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</si>
  <si>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</si>
  <si>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</si>
  <si>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</si>
  <si>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</si>
  <si>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</si>
  <si>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</si>
  <si>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</si>
  <si>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</si>
  <si>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</si>
  <si>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</si>
  <si>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</si>
  <si>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</si>
  <si>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</si>
  <si>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</si>
  <si>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</si>
  <si>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</si>
  <si>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</si>
  <si>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</si>
  <si>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</si>
  <si>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</si>
  <si>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</si>
  <si>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</si>
  <si>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</si>
  <si>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</si>
  <si>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</si>
  <si>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</si>
  <si>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</si>
  <si>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</si>
  <si>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</si>
  <si>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</si>
  <si>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</si>
  <si>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</si>
  <si>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</si>
  <si>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</si>
  <si>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</si>
  <si>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</si>
  <si>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</si>
  <si>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</si>
  <si>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</si>
  <si>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</si>
  <si>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</si>
  <si>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</si>
  <si>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</si>
  <si>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</si>
  <si>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</si>
  <si>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</si>
  <si>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</si>
  <si>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</si>
  <si>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</si>
  <si>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</si>
  <si>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</si>
  <si>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</si>
  <si>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</si>
  <si>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</si>
  <si>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</si>
  <si>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</si>
  <si>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</si>
  <si>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</si>
  <si>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</si>
  <si>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</si>
  <si>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</si>
  <si>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</si>
  <si>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</si>
  <si>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</si>
  <si>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</si>
  <si>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</si>
  <si>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</si>
  <si>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</si>
  <si>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</si>
  <si>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</si>
  <si>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</si>
  <si>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</si>
  <si>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</si>
  <si>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</si>
  <si>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</si>
  <si>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</si>
  <si>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</si>
  <si>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</si>
  <si>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</si>
  <si>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</si>
  <si>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</si>
  <si>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</si>
  <si>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</si>
  <si>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</si>
  <si>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</si>
  <si>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</si>
  <si>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</si>
  <si>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</si>
  <si>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</si>
  <si>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</si>
  <si>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</si>
  <si>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</si>
  <si>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</si>
  <si>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</si>
  <si>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</si>
  <si>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</si>
  <si>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</si>
  <si>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</si>
  <si>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</si>
  <si>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</si>
  <si>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</si>
  <si>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</si>
  <si>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</si>
  <si>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</si>
  <si>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</si>
  <si>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</si>
  <si>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</si>
  <si>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</si>
  <si>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</si>
  <si>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</si>
  <si>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</si>
  <si>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</si>
  <si>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</si>
  <si>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</si>
  <si>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</si>
  <si>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</si>
  <si>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</si>
  <si>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</si>
  <si>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</si>
  <si>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</si>
  <si>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</si>
  <si>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</si>
  <si>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</si>
  <si>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</si>
  <si>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</si>
  <si>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</si>
  <si>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</si>
  <si>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</si>
  <si>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</si>
  <si>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</si>
  <si>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</si>
  <si>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</si>
  <si>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</si>
  <si>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</si>
  <si>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</si>
  <si>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</si>
  <si>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</si>
  <si>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</si>
  <si>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</si>
  <si>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</si>
  <si>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</si>
  <si>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</si>
  <si>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</si>
  <si>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</si>
  <si>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</si>
  <si>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</si>
  <si>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</si>
  <si>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</si>
  <si>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</si>
  <si>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</si>
  <si>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</si>
  <si>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</si>
  <si>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</si>
  <si>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</si>
  <si>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</si>
  <si>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</si>
  <si>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</si>
  <si>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</si>
  <si>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</si>
  <si>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</si>
  <si>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</si>
  <si>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</si>
  <si>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</si>
  <si>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</si>
  <si>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</si>
  <si>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</si>
  <si>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</si>
  <si>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</si>
  <si>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</si>
  <si>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</si>
  <si>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</si>
  <si>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</si>
  <si>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</si>
  <si>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</si>
  <si>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</si>
  <si>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</si>
  <si>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</si>
  <si>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</si>
  <si>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</si>
  <si>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</si>
  <si>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</si>
  <si>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</si>
  <si>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</si>
  <si>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</si>
  <si>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</si>
  <si>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</si>
  <si>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</si>
  <si>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</si>
  <si>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</si>
  <si>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</si>
  <si>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</si>
  <si>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</si>
  <si>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</si>
  <si>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</si>
  <si>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</si>
  <si>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</si>
  <si>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</si>
  <si>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</si>
  <si>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</si>
  <si>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</si>
  <si>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</si>
  <si>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</si>
  <si>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</si>
  <si>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</si>
  <si>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</si>
  <si>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</si>
  <si>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</si>
  <si>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</si>
  <si>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</si>
  <si>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</si>
  <si>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</si>
  <si>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</si>
  <si>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</si>
  <si>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</si>
  <si>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</si>
  <si>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</si>
  <si>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</si>
  <si>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</si>
  <si>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</si>
  <si>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</si>
  <si>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</si>
  <si>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</si>
  <si>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</si>
  <si>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</si>
  <si>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</si>
  <si>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</si>
  <si>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</si>
  <si>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</si>
  <si>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</si>
  <si>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</si>
  <si>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</si>
  <si>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</si>
  <si>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</si>
  <si>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</si>
  <si>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</si>
  <si>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</si>
  <si>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</si>
  <si>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</si>
  <si>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</si>
  <si>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</si>
  <si>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</si>
  <si>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</si>
  <si>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</si>
  <si>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</si>
  <si>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</si>
  <si>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</si>
  <si>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</si>
  <si>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</si>
  <si>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</si>
  <si>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</si>
  <si>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</si>
  <si>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</si>
  <si>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</si>
  <si>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</si>
  <si>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</si>
  <si>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</si>
  <si>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</si>
  <si>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</si>
  <si>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</si>
  <si>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</si>
  <si>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</si>
  <si>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</si>
  <si>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</si>
  <si>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</si>
  <si>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</si>
  <si>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</si>
  <si>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</si>
  <si>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</si>
  <si>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</si>
  <si>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</si>
  <si>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</si>
  <si>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</si>
  <si>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</si>
  <si>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</si>
  <si>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</si>
  <si>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</si>
  <si>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</si>
  <si>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</si>
  <si>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</si>
  <si>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</si>
  <si>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</si>
  <si>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</si>
  <si>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</si>
  <si>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</si>
  <si>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</si>
  <si>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</si>
  <si>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</si>
  <si>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</si>
  <si>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</si>
  <si>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</si>
  <si>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</si>
  <si>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</si>
  <si>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</si>
  <si>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</si>
  <si>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</si>
  <si>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</si>
  <si>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</si>
  <si>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</si>
  <si>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</si>
  <si>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</si>
  <si>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</si>
  <si>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</si>
  <si>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</si>
  <si>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</si>
  <si>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</si>
  <si>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</si>
  <si>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</si>
  <si>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</si>
  <si>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</si>
  <si>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</si>
  <si>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</si>
  <si>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</si>
  <si>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</si>
  <si>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</si>
  <si>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</si>
  <si>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</si>
  <si>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</si>
  <si>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</si>
  <si>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</si>
  <si>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</si>
  <si>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</si>
  <si>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</si>
  <si>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</si>
  <si>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</si>
  <si>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</si>
  <si>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</si>
  <si>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</si>
  <si>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</si>
  <si>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</si>
  <si>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</si>
  <si>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</si>
  <si>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</si>
  <si>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</si>
  <si>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</si>
  <si>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</si>
  <si>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</si>
  <si>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</si>
  <si>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</si>
  <si>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</si>
  <si>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</si>
  <si>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</si>
  <si>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</si>
  <si>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</si>
  <si>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</si>
  <si>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</si>
  <si>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</si>
  <si>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</si>
  <si>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</si>
  <si>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</si>
  <si>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</si>
  <si>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</si>
  <si>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</si>
  <si>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</si>
  <si>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</si>
  <si>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</si>
  <si>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</si>
  <si>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</si>
  <si>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</si>
  <si>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</si>
  <si>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</si>
  <si>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</si>
  <si>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</si>
  <si>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</si>
  <si>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</si>
  <si>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</si>
  <si>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</si>
  <si>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</si>
  <si>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</si>
  <si>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</si>
  <si>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</si>
  <si>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</si>
  <si>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</si>
  <si>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</si>
  <si>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</si>
  <si>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</si>
  <si>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</si>
  <si>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</si>
  <si>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</si>
  <si>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</si>
  <si>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</si>
  <si>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</si>
  <si>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</si>
  <si>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</si>
  <si>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</si>
  <si>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</si>
  <si>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</si>
  <si>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</si>
  <si>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</si>
  <si>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</si>
  <si>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</si>
  <si>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</si>
  <si>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</si>
  <si>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</si>
  <si>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</si>
  <si>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</si>
  <si>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</si>
  <si>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</si>
  <si>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</si>
  <si>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</si>
  <si>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</si>
  <si>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</si>
  <si>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</si>
  <si>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</si>
  <si>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</si>
  <si>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</si>
  <si>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</si>
  <si>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</si>
  <si>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</si>
  <si>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</si>
  <si>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</si>
  <si>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</si>
  <si>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</si>
  <si>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</si>
  <si>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</si>
  <si>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</si>
  <si>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</si>
  <si>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</si>
  <si>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</si>
  <si>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</si>
  <si>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</si>
  <si>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</si>
  <si>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</si>
  <si>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</si>
  <si>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</si>
  <si>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</si>
  <si>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</si>
  <si>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</si>
  <si>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</si>
  <si>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</si>
  <si>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</si>
  <si>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</si>
  <si>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</si>
  <si>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</si>
  <si>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</si>
  <si>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</si>
  <si>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</si>
  <si>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</si>
  <si>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</si>
  <si>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</si>
  <si>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</si>
  <si>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</si>
  <si>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</si>
  <si>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</si>
  <si>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</si>
  <si>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</si>
  <si>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</si>
  <si>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</si>
  <si>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</si>
  <si>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</si>
  <si>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</si>
  <si>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</si>
  <si>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</si>
  <si>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</si>
  <si>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</si>
  <si>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</si>
  <si>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</si>
  <si>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</si>
  <si>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</si>
  <si>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</si>
  <si>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</si>
  <si>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</si>
  <si>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</si>
  <si>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</si>
  <si>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</si>
  <si>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</si>
  <si>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</si>
  <si>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</si>
  <si>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</si>
  <si>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</si>
  <si>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</si>
  <si>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</si>
  <si>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</si>
  <si>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</si>
  <si>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</si>
  <si>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</si>
  <si>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</si>
  <si>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</si>
  <si>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</si>
  <si>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</si>
  <si>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</si>
  <si>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</si>
  <si>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</si>
  <si>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</si>
  <si>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</si>
  <si>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</si>
  <si>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</si>
  <si>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</si>
  <si>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</si>
  <si>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</si>
  <si>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</si>
  <si>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</si>
  <si>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</si>
  <si>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</si>
  <si>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</si>
  <si>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</si>
  <si>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</si>
  <si>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</si>
  <si>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</si>
  <si>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</si>
  <si>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</si>
  <si>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</si>
  <si>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</si>
  <si>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</si>
  <si>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</si>
  <si>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</si>
  <si>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</si>
  <si>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</si>
  <si>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</si>
  <si>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</si>
  <si>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</si>
  <si>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</si>
  <si>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</si>
  <si>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</si>
  <si>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</si>
  <si>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</si>
  <si>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</si>
  <si>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</si>
  <si>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</si>
  <si>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</si>
  <si>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</si>
  <si>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</si>
  <si>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</si>
  <si>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</si>
  <si>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</si>
  <si>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</si>
  <si>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</si>
  <si>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</si>
  <si>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</si>
  <si>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</si>
  <si>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</si>
  <si>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</si>
  <si>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</si>
  <si>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</si>
  <si>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</si>
  <si>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</si>
  <si>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</si>
  <si>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</si>
  <si>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</si>
  <si>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</si>
  <si>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</si>
  <si>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</si>
  <si>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</si>
  <si>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</si>
  <si>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</si>
  <si>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</si>
  <si>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</si>
  <si>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</si>
  <si>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</si>
  <si>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</si>
  <si>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</si>
  <si>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</si>
  <si>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</si>
  <si>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</si>
  <si>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</si>
  <si>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</si>
  <si>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</si>
  <si>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</si>
  <si>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</si>
  <si>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</si>
  <si>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</si>
  <si>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</si>
  <si>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</si>
  <si>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</si>
  <si>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</si>
  <si>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</si>
  <si>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</si>
  <si>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</si>
  <si>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</si>
  <si>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</si>
  <si>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</si>
  <si>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</si>
  <si>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</si>
  <si>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</si>
  <si>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</si>
  <si>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</si>
  <si>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</si>
  <si>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</si>
  <si>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</si>
  <si>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</si>
  <si>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</si>
  <si>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</si>
  <si>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</si>
  <si>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</si>
  <si>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</si>
  <si>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</si>
  <si>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</si>
  <si>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</si>
  <si>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</si>
  <si>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</si>
  <si>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</si>
  <si>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</si>
  <si>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</si>
  <si>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</si>
  <si>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</si>
  <si>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</si>
  <si>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</si>
  <si>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</si>
  <si>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</si>
  <si>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</si>
  <si>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</si>
  <si>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</si>
  <si>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</si>
  <si>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</si>
  <si>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</si>
  <si>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</si>
  <si>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</si>
  <si>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</si>
  <si>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</si>
  <si>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</si>
  <si>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</si>
  <si>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</si>
  <si>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</si>
  <si>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</si>
  <si>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</si>
  <si>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</si>
  <si>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</si>
  <si>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</si>
  <si>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</si>
  <si>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</si>
  <si>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</si>
  <si>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</si>
  <si>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</si>
  <si>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</si>
  <si>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</si>
  <si>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</si>
  <si>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</si>
  <si>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</si>
  <si>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</si>
  <si>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</si>
  <si>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</si>
  <si>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</si>
  <si>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</si>
  <si>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</si>
  <si>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</si>
  <si>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</si>
  <si>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</si>
  <si>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</si>
  <si>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</si>
  <si>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</si>
  <si>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</si>
  <si>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</si>
  <si>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</si>
  <si>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</si>
  <si>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</si>
  <si>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</si>
  <si>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</si>
  <si>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</si>
  <si>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</si>
  <si>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</si>
  <si>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</si>
  <si>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</si>
  <si>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</si>
  <si>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</si>
  <si>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</si>
  <si>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</si>
  <si>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</si>
  <si>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</si>
  <si>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</si>
  <si>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</si>
  <si>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</si>
  <si>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</si>
  <si>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</si>
  <si>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</si>
  <si>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</si>
  <si>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</si>
  <si>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</si>
  <si>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</si>
  <si>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</si>
  <si>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</si>
  <si>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</si>
  <si>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</si>
  <si>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</si>
  <si>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</si>
  <si>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</si>
  <si>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</si>
  <si>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</si>
  <si>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</si>
  <si>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</si>
  <si>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</si>
  <si>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</si>
  <si>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</si>
  <si>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</si>
  <si>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</si>
  <si>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</si>
  <si>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</si>
  <si>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</si>
  <si>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</si>
  <si>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</si>
  <si>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</si>
  <si>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</si>
  <si>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</si>
  <si>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</si>
  <si>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</si>
  <si>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</si>
  <si>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</si>
  <si>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</si>
  <si>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</si>
  <si>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</si>
  <si>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</si>
  <si>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</si>
  <si>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</si>
  <si>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</si>
  <si>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</si>
  <si>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</si>
  <si>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</si>
  <si>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</si>
  <si>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</si>
  <si>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</si>
  <si>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</si>
  <si>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</si>
  <si>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</si>
  <si>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</si>
  <si>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</si>
  <si>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</si>
  <si>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</si>
  <si>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</si>
  <si>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</si>
  <si>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</si>
  <si>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</si>
  <si>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</si>
  <si>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</si>
  <si>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</si>
  <si>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</si>
  <si>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</si>
  <si>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</si>
  <si>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</si>
  <si>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</si>
  <si>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</si>
  <si>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</si>
  <si>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</si>
  <si>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</si>
  <si>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</si>
  <si>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</si>
  <si>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</si>
  <si>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</si>
  <si>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</si>
  <si>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</si>
  <si>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</si>
  <si>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</si>
  <si>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</si>
  <si>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</si>
  <si>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</si>
  <si>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</si>
  <si>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</si>
  <si>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</si>
  <si>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</si>
  <si>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</si>
  <si>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</si>
  <si>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</si>
  <si>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</si>
  <si>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</si>
  <si>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</si>
  <si>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</si>
  <si>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</si>
  <si>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</si>
  <si>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</si>
  <si>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</si>
  <si>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</si>
  <si>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</si>
  <si>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</si>
  <si>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</si>
  <si>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</si>
  <si>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</si>
  <si>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</si>
  <si>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</si>
  <si>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</si>
  <si>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</si>
  <si>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</si>
  <si>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</si>
  <si>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</si>
  <si>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</si>
  <si>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</si>
  <si>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</si>
  <si>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</si>
  <si>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</si>
  <si>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</si>
  <si>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</si>
  <si>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</si>
  <si>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</si>
  <si>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</si>
  <si>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</si>
  <si>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</si>
  <si>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</si>
  <si>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</si>
  <si>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</si>
  <si>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</si>
  <si>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</si>
  <si>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</si>
  <si>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</si>
  <si>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</si>
  <si>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</si>
  <si>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</si>
  <si>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</si>
  <si>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</si>
  <si>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</si>
  <si>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</si>
  <si>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</si>
  <si>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</si>
  <si>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</si>
  <si>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</si>
  <si>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</si>
  <si>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</si>
  <si>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</si>
  <si>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</si>
  <si>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</si>
  <si>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</si>
  <si>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</si>
  <si>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</si>
  <si>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</si>
  <si>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</si>
  <si>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</si>
  <si>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</si>
  <si>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</si>
  <si>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</si>
  <si>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</si>
  <si>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</si>
  <si>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</si>
  <si>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</si>
  <si>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</si>
  <si>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</si>
  <si>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</si>
  <si>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</si>
  <si>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</si>
  <si>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</si>
  <si>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</si>
  <si>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</si>
  <si>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</si>
  <si>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</si>
  <si>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</si>
  <si>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</si>
  <si>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</si>
  <si>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</si>
  <si>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</si>
  <si>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</si>
  <si>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</si>
  <si>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</si>
  <si>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</si>
  <si>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</si>
  <si>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</si>
  <si>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</si>
  <si>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</si>
  <si>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</si>
  <si>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</si>
  <si>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</si>
  <si>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</si>
  <si>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</si>
  <si>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</si>
  <si>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</si>
  <si>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</si>
  <si>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</si>
  <si>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</si>
  <si>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</si>
  <si>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</si>
  <si>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</si>
  <si>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</si>
  <si>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</si>
  <si>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</si>
  <si>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</si>
  <si>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</si>
  <si>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</si>
  <si>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</si>
  <si>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</si>
  <si>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</si>
  <si>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</si>
  <si>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</si>
  <si>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</si>
  <si>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</si>
  <si>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</si>
  <si>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</si>
  <si>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</si>
  <si>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</si>
  <si>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</si>
  <si>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</si>
  <si>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</si>
  <si>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</si>
  <si>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</si>
  <si>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</si>
  <si>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</si>
  <si>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</si>
  <si>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</si>
  <si>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</si>
  <si>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</si>
  <si>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</si>
  <si>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</si>
  <si>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</si>
  <si>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</si>
  <si>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</si>
  <si>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</si>
  <si>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</si>
  <si>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</si>
  <si>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</si>
  <si>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</si>
  <si>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</si>
  <si>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</si>
  <si>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</si>
  <si>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</si>
  <si>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</si>
  <si>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</si>
  <si>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</si>
  <si>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</si>
  <si>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</si>
  <si>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</si>
  <si>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</si>
  <si>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</si>
  <si>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</si>
  <si>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</si>
  <si>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</si>
  <si>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</si>
  <si>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</si>
  <si>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</si>
  <si>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</si>
  <si>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</si>
  <si>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</si>
  <si>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</si>
  <si>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</si>
  <si>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</si>
  <si>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</si>
  <si>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</si>
  <si>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</si>
  <si>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</si>
  <si>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</si>
  <si>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</si>
  <si>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</si>
  <si>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</si>
  <si>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</si>
  <si>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</si>
  <si>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</si>
  <si>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</si>
  <si>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</si>
  <si>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</si>
  <si>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</si>
  <si>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</si>
  <si>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</si>
  <si>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</si>
  <si>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</si>
  <si>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</si>
  <si>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</si>
  <si>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</si>
  <si>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</si>
  <si>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</si>
  <si>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</si>
  <si>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</si>
  <si>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</si>
  <si>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</si>
  <si>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</si>
  <si>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</si>
  <si>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</si>
  <si>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</si>
  <si>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</si>
  <si>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</si>
  <si>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</si>
  <si>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</si>
  <si>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</si>
  <si>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</si>
  <si>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</si>
  <si>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</si>
  <si>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</si>
  <si>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</si>
  <si>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</si>
  <si>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</si>
  <si>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</si>
  <si>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</si>
  <si>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</si>
  <si>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</si>
  <si>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</si>
  <si>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</si>
  <si>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</si>
  <si>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</si>
  <si>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</si>
  <si>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</si>
  <si>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</si>
  <si>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</si>
  <si>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</si>
  <si>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</si>
  <si>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</si>
  <si>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</si>
  <si>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</si>
  <si>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</si>
  <si>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</si>
  <si>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</si>
  <si>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</si>
  <si>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</si>
  <si>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</si>
  <si>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</si>
  <si>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</si>
  <si>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</si>
  <si>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</si>
  <si>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</si>
  <si>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</si>
  <si>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</si>
  <si>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</si>
  <si>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</si>
  <si>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</si>
  <si>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</si>
  <si>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</si>
  <si>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</si>
  <si>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</si>
  <si>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</si>
  <si>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</si>
  <si>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</si>
  <si>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</si>
  <si>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</si>
  <si>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</si>
  <si>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</si>
  <si>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</si>
  <si>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</si>
  <si>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</si>
  <si>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</si>
  <si>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</si>
  <si>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</si>
  <si>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</si>
  <si>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</si>
  <si>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</si>
  <si>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</si>
  <si>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</si>
  <si>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</si>
  <si>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</si>
  <si>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</si>
  <si>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</si>
  <si>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</si>
  <si>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</si>
  <si>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</si>
  <si>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</si>
  <si>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</si>
  <si>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</si>
  <si>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</si>
  <si>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</si>
  <si>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</si>
  <si>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</si>
  <si>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</si>
  <si>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</si>
  <si>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</si>
  <si>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</si>
  <si>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</si>
  <si>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</si>
  <si>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</si>
  <si>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</si>
  <si>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</si>
  <si>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</si>
  <si>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</si>
  <si>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</si>
  <si>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</si>
  <si>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</si>
  <si>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</si>
  <si>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</si>
  <si>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</si>
  <si>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</si>
  <si>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</si>
  <si>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</si>
  <si>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</si>
  <si>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</si>
  <si>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</si>
  <si>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</si>
  <si>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</si>
  <si>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</si>
  <si>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</si>
  <si>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</si>
  <si>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</si>
  <si>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</si>
  <si>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</si>
  <si>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</si>
  <si>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</si>
  <si>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</si>
  <si>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</si>
  <si>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</si>
  <si>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</si>
  <si>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</si>
  <si>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</si>
  <si>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</si>
  <si>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</si>
  <si>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</si>
  <si>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</si>
  <si>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</si>
  <si>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</si>
  <si>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</si>
  <si>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</si>
  <si>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</si>
  <si>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</si>
  <si>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</si>
  <si>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</si>
  <si>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</si>
  <si>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</si>
  <si>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</si>
  <si>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</si>
  <si>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</si>
  <si>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</si>
  <si>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</si>
  <si>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</si>
  <si>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</si>
  <si>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</si>
  <si>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</si>
  <si>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</si>
  <si>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</si>
  <si>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</si>
  <si>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</si>
  <si>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</si>
  <si>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</si>
  <si>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</si>
  <si>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</si>
  <si>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</si>
  <si>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</si>
  <si>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</si>
  <si>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</si>
  <si>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</si>
  <si>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</si>
  <si>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</si>
  <si>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</si>
  <si>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</si>
  <si>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</si>
  <si>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</si>
  <si>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</si>
  <si>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</si>
  <si>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</si>
  <si>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</si>
  <si>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</si>
  <si>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</si>
  <si>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</si>
  <si>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</si>
  <si>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</si>
  <si>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</si>
  <si>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</si>
  <si>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</si>
  <si>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</si>
  <si>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</si>
  <si>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</si>
  <si>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</si>
  <si>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</si>
  <si>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</si>
  <si>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</si>
  <si>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</si>
  <si>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</si>
  <si>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</si>
  <si>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</si>
  <si>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</si>
  <si>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</si>
  <si>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</si>
  <si>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</si>
  <si>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</si>
  <si>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</si>
  <si>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</si>
  <si>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</si>
  <si>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</si>
  <si>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</si>
  <si>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</si>
  <si>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</si>
  <si>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</si>
  <si>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</si>
  <si>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</si>
  <si>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</si>
  <si>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</si>
  <si>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</si>
  <si>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</si>
  <si>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</si>
  <si>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</si>
  <si>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</si>
  <si>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</si>
  <si>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</si>
  <si>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</si>
  <si>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</si>
  <si>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</si>
  <si>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</si>
  <si>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</si>
  <si>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</si>
  <si>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</si>
  <si>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</si>
  <si>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</si>
  <si>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</si>
  <si>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</si>
  <si>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</si>
  <si>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</si>
  <si>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</si>
  <si>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</si>
  <si>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</si>
  <si>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</si>
  <si>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</si>
  <si>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</si>
  <si>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</si>
  <si>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</si>
  <si>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</si>
  <si>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</si>
  <si>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</si>
  <si>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</si>
  <si>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</si>
  <si>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</si>
  <si>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</si>
  <si>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</si>
  <si>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</si>
  <si>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</si>
  <si>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</si>
  <si>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</si>
  <si>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</si>
  <si>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</si>
  <si>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</si>
  <si>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</si>
  <si>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</si>
  <si>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</si>
  <si>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</si>
  <si>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</si>
  <si>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</si>
  <si>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</si>
  <si>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</si>
  <si>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</si>
  <si>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</si>
  <si>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</si>
  <si>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</si>
  <si>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</si>
  <si>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</si>
  <si>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</si>
  <si>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</si>
  <si>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</si>
  <si>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</si>
  <si>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</si>
  <si>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</si>
  <si>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</si>
  <si>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</si>
  <si>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</si>
  <si>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</si>
  <si>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</si>
  <si>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</si>
  <si>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</si>
  <si>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</si>
  <si>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</si>
  <si>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</si>
  <si>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</si>
  <si>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</si>
  <si>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</si>
  <si>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</si>
  <si>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</si>
  <si>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</si>
  <si>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</si>
  <si>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</si>
  <si>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</si>
  <si>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</si>
  <si>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</si>
  <si>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</si>
  <si>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</si>
  <si>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</si>
  <si>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</si>
  <si>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</si>
  <si>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</si>
  <si>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</si>
  <si>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</si>
  <si>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</si>
  <si>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</si>
  <si>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</si>
  <si>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</si>
  <si>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</si>
  <si>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</si>
  <si>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</si>
  <si>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</si>
  <si>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</si>
  <si>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</si>
  <si>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</si>
  <si>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</si>
  <si>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</si>
  <si>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</si>
  <si>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</si>
  <si>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</si>
  <si>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</si>
  <si>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</si>
  <si>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</si>
  <si>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</si>
  <si>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</si>
  <si>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</si>
  <si>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</si>
  <si>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</si>
  <si>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</si>
  <si>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</si>
  <si>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</si>
  <si>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</si>
  <si>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</si>
  <si>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</si>
  <si>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</si>
  <si>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</si>
  <si>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</si>
  <si>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</si>
  <si>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</si>
  <si>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</si>
  <si>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</si>
  <si>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</si>
  <si>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</si>
  <si>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</si>
  <si>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</si>
  <si>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</si>
  <si>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</si>
  <si>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</si>
  <si>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</si>
  <si>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</si>
  <si>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</si>
  <si>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</si>
  <si>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</si>
  <si>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</si>
  <si>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</si>
  <si>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</si>
  <si>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</si>
  <si>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</si>
  <si>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</si>
  <si>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</si>
  <si>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</si>
  <si>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</si>
  <si>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</si>
  <si>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</si>
  <si>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</si>
  <si>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</si>
  <si>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</si>
  <si>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</si>
  <si>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</si>
  <si>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</si>
  <si>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</si>
  <si>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</si>
  <si>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</si>
  <si>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</si>
  <si>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</si>
  <si>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</si>
  <si>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</si>
  <si>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</si>
  <si>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</si>
  <si>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</si>
  <si>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</si>
  <si>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</si>
  <si>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</si>
  <si>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</si>
  <si>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</si>
  <si>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</si>
  <si>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</si>
  <si>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</si>
  <si>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</si>
  <si>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</si>
  <si>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</si>
  <si>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</si>
  <si>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</si>
  <si>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</si>
  <si>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</si>
  <si>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</si>
  <si>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</si>
  <si>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</si>
  <si>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</si>
  <si>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</si>
  <si>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</si>
  <si>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</si>
  <si>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</si>
  <si>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</si>
  <si>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</si>
  <si>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</si>
  <si>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</si>
  <si>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</si>
  <si>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</si>
  <si>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</si>
  <si>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</si>
  <si>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</si>
  <si>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</si>
  <si>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</si>
  <si>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</si>
  <si>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</si>
  <si>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</si>
  <si>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</si>
  <si>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</si>
  <si>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</si>
  <si>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</si>
  <si>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</si>
  <si>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</si>
  <si>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</si>
  <si>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</si>
  <si>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</si>
  <si>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</si>
  <si>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</si>
  <si>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</si>
  <si>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</si>
  <si>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</si>
  <si>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</si>
  <si>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</si>
  <si>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</si>
  <si>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</si>
  <si>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</si>
  <si>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</si>
  <si>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</si>
  <si>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</si>
  <si>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</si>
  <si>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</si>
  <si>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</si>
  <si>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</si>
  <si>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</si>
  <si>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</si>
  <si>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</si>
  <si>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</si>
  <si>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</si>
  <si>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</si>
  <si>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</si>
  <si>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</si>
  <si>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</si>
  <si>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</si>
  <si>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</si>
  <si>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</si>
  <si>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</si>
  <si>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</si>
  <si>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</si>
  <si>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</si>
  <si>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</si>
  <si>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</si>
  <si>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</si>
  <si>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</si>
  <si>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</si>
  <si>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</si>
  <si>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</si>
  <si>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</si>
  <si>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</si>
  <si>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</si>
  <si>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</si>
  <si>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</si>
  <si>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</si>
  <si>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</si>
  <si>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</si>
  <si>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</si>
  <si>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</si>
  <si>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</si>
  <si>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</si>
  <si>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</si>
  <si>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</si>
  <si>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</si>
  <si>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</si>
  <si>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</si>
  <si>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</si>
  <si>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</si>
  <si>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</si>
  <si>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</si>
  <si>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</si>
  <si>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</si>
  <si>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</si>
  <si>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</si>
  <si>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</si>
  <si>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</si>
  <si>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</si>
  <si>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</si>
  <si>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</si>
  <si>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</si>
  <si>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</si>
  <si>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</si>
  <si>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</si>
  <si>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</si>
  <si>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</si>
  <si>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</si>
  <si>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</si>
  <si>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</si>
  <si>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</si>
  <si>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</si>
  <si>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</si>
  <si>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</si>
  <si>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</si>
  <si>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</si>
  <si>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</si>
  <si>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</si>
  <si>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</si>
  <si>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</si>
  <si>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</si>
  <si>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</si>
  <si>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</si>
  <si>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</si>
  <si>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</si>
  <si>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</si>
  <si>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</si>
  <si>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</si>
  <si>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</si>
  <si>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</si>
  <si>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</si>
  <si>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</si>
  <si>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</si>
  <si>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</si>
  <si>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</si>
  <si>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</si>
  <si>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</si>
  <si>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</si>
  <si>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</si>
  <si>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</si>
  <si>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</si>
  <si>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</si>
  <si>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</si>
  <si>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</si>
  <si>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</si>
  <si>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</si>
  <si>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</si>
  <si>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</si>
  <si>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</si>
  <si>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</si>
  <si>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</si>
  <si>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</si>
  <si>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</si>
  <si>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</si>
  <si>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</si>
  <si>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</si>
  <si>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</si>
  <si>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</si>
  <si>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</si>
  <si>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</si>
  <si>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</si>
  <si>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</si>
  <si>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</si>
  <si>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</si>
  <si>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</si>
  <si>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</si>
  <si>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</si>
  <si>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</si>
  <si>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</si>
  <si>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</si>
  <si>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</si>
  <si>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</si>
  <si>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</si>
  <si>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</si>
  <si>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</si>
  <si>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</si>
  <si>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</si>
  <si>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</si>
  <si>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</si>
  <si>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</si>
  <si>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</si>
  <si>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</si>
  <si>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</si>
  <si>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</si>
  <si>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</si>
  <si>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</si>
  <si>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</si>
  <si>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</si>
  <si>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</si>
  <si>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</si>
  <si>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</si>
  <si>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</si>
  <si>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</si>
  <si>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</si>
  <si>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</si>
  <si>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</si>
  <si>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</si>
  <si>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</si>
  <si>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</si>
  <si>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</si>
  <si>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</si>
  <si>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</si>
  <si>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</si>
  <si>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</si>
  <si>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</si>
  <si>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</si>
  <si>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</si>
  <si>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</si>
  <si>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</si>
  <si>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</si>
  <si>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</si>
  <si>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</si>
  <si>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</si>
  <si>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</si>
  <si>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</si>
  <si>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</si>
  <si>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</si>
  <si>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</si>
  <si>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</si>
  <si>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</si>
  <si>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</si>
  <si>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</si>
  <si>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</si>
  <si>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</si>
  <si>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</si>
  <si>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</si>
  <si>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</si>
  <si>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</si>
  <si>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</si>
  <si>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</si>
  <si>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</si>
  <si>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</si>
  <si>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</si>
  <si>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</si>
  <si>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</si>
  <si>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</si>
  <si>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</si>
  <si>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</si>
  <si>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</si>
  <si>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</si>
  <si>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</si>
  <si>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</si>
  <si>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</si>
  <si>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</si>
  <si>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</si>
  <si>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</si>
  <si>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</si>
  <si>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</si>
  <si>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</si>
  <si>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</si>
  <si>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</si>
  <si>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</si>
  <si>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</si>
  <si>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</si>
  <si>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</si>
  <si>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</si>
  <si>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</si>
  <si>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</si>
  <si>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</si>
  <si>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</si>
  <si>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</si>
  <si>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</si>
  <si>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</si>
  <si>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</si>
  <si>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</si>
  <si>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</si>
  <si>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</si>
  <si>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</si>
  <si>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</si>
  <si>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</si>
  <si>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</si>
  <si>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</si>
  <si>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</si>
  <si>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</si>
  <si>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</si>
  <si>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</si>
  <si>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</si>
  <si>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</si>
  <si>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</si>
  <si>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</si>
  <si>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</si>
  <si>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</si>
  <si>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</si>
  <si>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</si>
  <si>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</si>
  <si>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</si>
  <si>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</si>
  <si>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</si>
  <si>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</si>
  <si>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</si>
  <si>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</si>
  <si>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</si>
  <si>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</si>
  <si>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</si>
  <si>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</si>
  <si>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</si>
  <si>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</si>
  <si>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</si>
  <si>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</si>
  <si>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</si>
  <si>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</si>
  <si>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</si>
  <si>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</si>
  <si>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</si>
  <si>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</si>
  <si>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</si>
  <si>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</si>
  <si>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</si>
  <si>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</si>
  <si>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</si>
  <si>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</si>
  <si>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</si>
  <si>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</si>
  <si>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</si>
  <si>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</si>
  <si>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</si>
  <si>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</si>
  <si>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</si>
  <si>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</si>
  <si>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</si>
  <si>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</si>
  <si>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</si>
  <si>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</si>
  <si>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</si>
  <si>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</si>
  <si>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</si>
  <si>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</si>
  <si>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</si>
  <si>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</si>
  <si>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</si>
  <si>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</si>
  <si>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</si>
  <si>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</si>
  <si>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</si>
  <si>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</si>
  <si>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</si>
  <si>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</si>
  <si>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</si>
  <si>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</si>
  <si>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</si>
  <si>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</si>
  <si>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</si>
  <si>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</si>
  <si>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</si>
  <si>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</si>
  <si>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</si>
  <si>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</si>
  <si>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</si>
  <si>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</si>
  <si>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</si>
  <si>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</si>
  <si>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</si>
  <si>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</si>
  <si>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</si>
  <si>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</si>
  <si>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</si>
  <si>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</si>
  <si>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</si>
  <si>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</si>
  <si>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</si>
  <si>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</si>
  <si>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</si>
  <si>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</si>
  <si>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</si>
  <si>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</si>
  <si>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</si>
  <si>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</si>
  <si>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</si>
  <si>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</si>
  <si>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</si>
  <si>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</si>
  <si>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</si>
  <si>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</si>
  <si>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</si>
  <si>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</si>
  <si>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</si>
  <si>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</si>
  <si>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</si>
  <si>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</si>
  <si>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</si>
  <si>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</si>
  <si>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</si>
  <si>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</si>
  <si>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</si>
  <si>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</si>
  <si>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</si>
  <si>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</si>
  <si>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</si>
  <si>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</si>
  <si>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</si>
  <si>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</si>
  <si>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</si>
  <si>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</si>
  <si>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</si>
  <si>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</si>
  <si>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</si>
  <si>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</si>
  <si>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</si>
  <si>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</si>
  <si>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</si>
  <si>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</si>
  <si>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</si>
  <si>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</si>
  <si>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</si>
  <si>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</si>
  <si>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</si>
  <si>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</si>
  <si>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</si>
  <si>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</si>
  <si>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</si>
  <si>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</si>
  <si>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</si>
  <si>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</si>
  <si>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</si>
  <si>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</si>
  <si>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</si>
  <si>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</si>
  <si>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FAS.JKH.OPEN.INFO.REQUEST.GVS!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</si>
  <si>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</si>
  <si>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</si>
  <si>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</si>
  <si>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</si>
  <si>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</si>
  <si>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</si>
  <si>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</si>
  <si>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</si>
  <si>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</si>
  <si>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</si>
  <si>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</si>
  <si>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</si>
  <si>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</si>
  <si>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</si>
  <si>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</si>
  <si>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</si>
  <si>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</si>
  <si>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</si>
  <si>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</si>
  <si>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26354397</t>
  </si>
  <si>
    <t>АО "Бугульминское предприятие тепловых сетей"</t>
  </si>
  <si>
    <t>1645021727</t>
  </si>
  <si>
    <t>164501001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</si>
  <si>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</si>
  <si>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</si>
  <si>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</si>
  <si>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</si>
  <si>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</si>
  <si>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</si>
  <si>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</si>
  <si>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</si>
  <si>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</si>
  <si>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</si>
  <si>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</si>
  <si>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</si>
  <si>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</si>
  <si>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</si>
  <si>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</si>
  <si>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</si>
  <si>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</si>
  <si>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</si>
  <si>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</si>
  <si>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</si>
  <si>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</si>
  <si>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</si>
  <si>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</si>
  <si>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</si>
  <si>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</si>
  <si>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</si>
  <si>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</si>
  <si>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</si>
  <si>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</si>
  <si>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</si>
  <si>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</si>
  <si>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</si>
  <si>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28494222</t>
  </si>
  <si>
    <t>АО "Казэнерго"</t>
  </si>
  <si>
    <t>1659143468</t>
  </si>
  <si>
    <t>165901001</t>
  </si>
  <si>
    <t>26354470</t>
  </si>
  <si>
    <t>АО "НИИнефтепромхим"</t>
  </si>
  <si>
    <t>1660000129</t>
  </si>
  <si>
    <t>166001001</t>
  </si>
  <si>
    <t>26322562</t>
  </si>
  <si>
    <t>АО "ОЭЗ ППТ "Алабуга"</t>
  </si>
  <si>
    <t>1646019914</t>
  </si>
  <si>
    <t>27556424</t>
  </si>
  <si>
    <t>АО "РПО "Таткоммунэнерго"</t>
  </si>
  <si>
    <t>1660093204</t>
  </si>
  <si>
    <t>26489288</t>
  </si>
  <si>
    <t>АО "Татэнерго"</t>
  </si>
  <si>
    <t>1657036630</t>
  </si>
  <si>
    <t>165501001</t>
  </si>
  <si>
    <t>01-02-2009 00:00:00</t>
  </si>
  <si>
    <t>26354365</t>
  </si>
  <si>
    <t>АО "Тетюшское ПТС"</t>
  </si>
  <si>
    <t>1638004921</t>
  </si>
  <si>
    <t>163801001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</si>
  <si>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</si>
  <si>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</si>
  <si>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</si>
  <si>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</si>
  <si>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</si>
  <si>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</si>
  <si>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</si>
  <si>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</si>
  <si>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</si>
  <si>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</si>
  <si>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</si>
  <si>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</si>
  <si>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</si>
  <si>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</si>
  <si>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</si>
  <si>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</si>
  <si>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31503625</t>
  </si>
  <si>
    <t>МКП "Водоканал"</t>
  </si>
  <si>
    <t>1651088938</t>
  </si>
  <si>
    <t>26354343</t>
  </si>
  <si>
    <t>МУП "Нурлатское МПП ЖКХ"</t>
  </si>
  <si>
    <t>1620002144</t>
  </si>
  <si>
    <t>31354688</t>
  </si>
  <si>
    <t>МУП "Пестречинские коммунальные сети"</t>
  </si>
  <si>
    <t>1633009669</t>
  </si>
  <si>
    <t>163301001</t>
  </si>
  <si>
    <t>26354392</t>
  </si>
  <si>
    <t>МУП "Светсервис"</t>
  </si>
  <si>
    <t>1644031761</t>
  </si>
  <si>
    <t>26516084</t>
  </si>
  <si>
    <t>ОАО "Таттеплосбыт"</t>
  </si>
  <si>
    <t>1657092881</t>
  </si>
  <si>
    <t>168150001</t>
  </si>
  <si>
    <t>01-04-2010 00:00:00</t>
  </si>
  <si>
    <t>26354428</t>
  </si>
  <si>
    <t>ОАО "Чистопольское предприятие тепловых сетей"</t>
  </si>
  <si>
    <t>1652011455</t>
  </si>
  <si>
    <t>165201001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</si>
  <si>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</si>
  <si>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</si>
  <si>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</si>
  <si>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</si>
  <si>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</si>
  <si>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</si>
  <si>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31461172</t>
  </si>
  <si>
    <t>ООО "ГазТеплоАвтоматика"</t>
  </si>
  <si>
    <t>1636008078</t>
  </si>
  <si>
    <t>04-03-2020 00:00:00</t>
  </si>
  <si>
    <t>28902265</t>
  </si>
  <si>
    <t>ООО "Газпром теплоэнерго Казань"</t>
  </si>
  <si>
    <t>1655317579</t>
  </si>
  <si>
    <t>12-01-2015 00:00:00</t>
  </si>
  <si>
    <t>30943126</t>
  </si>
  <si>
    <t>ООО "Газпром трансгаз Казань" - филиал Верхнеуслонский район</t>
  </si>
  <si>
    <t>1600000036</t>
  </si>
  <si>
    <t>166001002</t>
  </si>
  <si>
    <t>30943118</t>
  </si>
  <si>
    <t>ООО "Газпром трансгаз Казань" - филиал Сабинский район</t>
  </si>
  <si>
    <t>166001000</t>
  </si>
  <si>
    <t>26354348</t>
  </si>
  <si>
    <t>ООО "КАРСАР"</t>
  </si>
  <si>
    <t>1624004368</t>
  </si>
  <si>
    <t>30940313</t>
  </si>
  <si>
    <t>ООО "Казанский молочный комбинат"</t>
  </si>
  <si>
    <t>1660297582</t>
  </si>
  <si>
    <t>26354369</t>
  </si>
  <si>
    <t>ООО "Коммунальные сети - Бетьки"</t>
  </si>
  <si>
    <t>1639035143</t>
  </si>
  <si>
    <t>163901001</t>
  </si>
  <si>
    <t>26405825</t>
  </si>
  <si>
    <t>ООО "Лаишевский Коммунальный Сервис"</t>
  </si>
  <si>
    <t>1624010851</t>
  </si>
  <si>
    <t>162401001</t>
  </si>
  <si>
    <t>30346024</t>
  </si>
  <si>
    <t>ООО "Лениногорские тепловые сети"</t>
  </si>
  <si>
    <t>1649022584</t>
  </si>
  <si>
    <t>164901001</t>
  </si>
  <si>
    <t>30802655</t>
  </si>
  <si>
    <t>ООО "Осиновская теплоснабжающая компания"</t>
  </si>
  <si>
    <t>1648041792</t>
  </si>
  <si>
    <t>26793317</t>
  </si>
  <si>
    <t>ООО "ПЭСТ"</t>
  </si>
  <si>
    <t>1651057270</t>
  </si>
  <si>
    <t>26405826</t>
  </si>
  <si>
    <t>ООО "РСК" Инженерные Технологии"</t>
  </si>
  <si>
    <t>1624010844</t>
  </si>
  <si>
    <t>31558293</t>
  </si>
  <si>
    <t>ООО "ТаграС-ЭнергоСервис"</t>
  </si>
  <si>
    <t>1644031472</t>
  </si>
  <si>
    <t>28423143</t>
  </si>
  <si>
    <t>ООО "Тепло-Энергосервис+"</t>
  </si>
  <si>
    <t>1644067711</t>
  </si>
  <si>
    <t>31319208</t>
  </si>
  <si>
    <t>ООО "Тепловик 2"</t>
  </si>
  <si>
    <t>1646046925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</si>
  <si>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</si>
  <si>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</si>
  <si>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</si>
  <si>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</si>
  <si>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</si>
  <si>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</si>
  <si>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</si>
  <si>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</si>
  <si>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</si>
  <si>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27544484</t>
  </si>
  <si>
    <t>ООО "Управляющая компания "Индустриальный парк - Сервис"</t>
  </si>
  <si>
    <t>1651063644</t>
  </si>
  <si>
    <t>26383226</t>
  </si>
  <si>
    <t>ООО «Газпром трансгаз Казань»</t>
  </si>
  <si>
    <t>26354427</t>
  </si>
  <si>
    <t>ООО ПКФ "Восток-Энерго"</t>
  </si>
  <si>
    <t>1652007515</t>
  </si>
  <si>
    <t>28903507</t>
  </si>
  <si>
    <t>ПАО "Казанский вертолетный завод"</t>
  </si>
  <si>
    <t>1656002652</t>
  </si>
  <si>
    <t>997450001</t>
  </si>
  <si>
    <t>30903763</t>
  </si>
  <si>
    <t>ФГБУ "ЦЖКУ" МИНОБОРОНЫ РОССИИ</t>
  </si>
  <si>
    <t>7729314745</t>
  </si>
  <si>
    <t>770101001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</si>
  <si>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</si>
  <si>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</si>
  <si>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</si>
  <si>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</si>
  <si>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30941880</t>
  </si>
  <si>
    <t>Филиал ОАО "Азнакаевское ПТС" в г.Азнакаево</t>
  </si>
  <si>
    <t>164301002</t>
  </si>
  <si>
    <t>30941853</t>
  </si>
  <si>
    <t>Филиал ОАО "Азнакаевское ПТС" в пгт.Актюбинский</t>
  </si>
  <si>
    <t>164301000</t>
  </si>
  <si>
    <t>30941901</t>
  </si>
  <si>
    <t>Филиал ОАО "Азнакаевское ПТС" в пгт.Джалиль</t>
  </si>
  <si>
    <t>164301003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</si>
  <si>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</si>
  <si>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</si>
  <si>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</si>
  <si>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</si>
  <si>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</si>
  <si>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</si>
  <si>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</si>
  <si>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HOT_VS</t>
  </si>
  <si>
    <t>29.04.2022</t>
  </si>
  <si>
    <t>53-22/2082</t>
  </si>
  <si>
    <t>423600,РТ, Елабужский район, г.Елабуга, а/я 125</t>
  </si>
  <si>
    <t>Шагивалеев Тимур Наилевич</t>
  </si>
  <si>
    <t>(85557) 5-94-56</t>
  </si>
  <si>
    <t>Солнцев Владислав Николаевич</t>
  </si>
  <si>
    <t>Старший экономист отдела ценообразования и тарифов</t>
  </si>
  <si>
    <t>Vsolncev@alabuga.ru</t>
  </si>
  <si>
    <t>О</t>
  </si>
  <si>
    <t>Елабужский муниципальный район, Город Елабуга (92626101);</t>
  </si>
  <si>
    <t>Горячее водоснабжение Гостиничного комплекса</t>
  </si>
  <si>
    <t>Положение о закупках</t>
  </si>
  <si>
    <t>План закупок на 2022</t>
  </si>
  <si>
    <t>Информация о результатах проведенных закупочных процедур в 2021</t>
  </si>
  <si>
    <t>отстутствует</t>
  </si>
  <si>
    <t>https://portal.eias.ru/Portal/DownloadPage.aspx?type=12&amp;guid=a6e82725-af68-44ce-9413-83b45b8c38cb</t>
  </si>
  <si>
    <t>30.06.2023</t>
  </si>
  <si>
    <t>01.07.2023</t>
  </si>
  <si>
    <t>https://portal.eias.ru/Portal/DownloadPage.aspx?type=12&amp;guid=c190a9d8-4e9b-4f6c-beab-c71969f1e35d</t>
  </si>
  <si>
    <t>https://portal.eias.ru/Portal/DownloadPage.aspx?type=12&amp;guid=84f5b38b-baa1-44c1-9f43-d149d370877c</t>
  </si>
  <si>
    <t>https://portal.eias.ru/Portal/DownloadPage.aspx?type=12&amp;guid=42dae72a-7e85-450c-86da-8ee91fa34d6d</t>
  </si>
  <si>
    <t>06.05.2022 19:22:41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</si>
</sst>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13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0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" fontId="5" fillId="2" borderId="5" xfId="3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56" applyFont="1" applyFill="1" applyBorder="1" applyAlignment="1">
      <alignment horizontal="left" vertical="center" wrapText="1" indent="1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17" fillId="0" borderId="0" xfId="22" applyFont="1" applyFill="1" applyBorder="1" applyAlignment="1" applyProtection="1">
      <alignment horizontal="left" vertical="top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0" fontId="13" fillId="7" borderId="0" xfId="43" applyNumberFormat="1" applyFont="1" applyFill="1" applyBorder="1" applyAlignment="1">
      <alignment horizontal="justify" vertical="top" wrapText="1"/>
    </xf>
    <xf numFmtId="49" fontId="69" fillId="0" borderId="0" xfId="30" applyNumberFormat="1" applyBorder="1" applyAlignment="1" applyProtection="1">
      <alignment vertical="center"/>
    </xf>
    <xf numFmtId="0" fontId="17" fillId="0" borderId="0" xfId="22" applyFont="1" applyFill="1" applyBorder="1" applyAlignment="1" applyProtection="1">
      <alignment horizontal="right" vertical="top" wrapText="1" indent="1"/>
    </xf>
    <xf numFmtId="0" fontId="17" fillId="0" borderId="0" xfId="22" applyFont="1" applyFill="1" applyBorder="1" applyAlignment="1" applyProtection="1">
      <alignment horizontal="right" vertical="top" wrapText="1"/>
    </xf>
    <xf numFmtId="49" fontId="13" fillId="7" borderId="0" xfId="43" applyFont="1" applyFill="1" applyBorder="1" applyAlignment="1">
      <alignment horizontal="left" wrapText="1"/>
    </xf>
    <xf numFmtId="49" fontId="13" fillId="7" borderId="0" xfId="43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102" fillId="0" borderId="0" xfId="0" applyNumberFormat="1" applyFont="1" applyFill="1" applyBorder="1" applyAlignment="1">
      <alignment horizontal="right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5" xfId="55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12" borderId="5" xfId="4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A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A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B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B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B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B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22</xdr:row>
      <xdr:rowOff>0</xdr:rowOff>
    </xdr:from>
    <xdr:to>
      <xdr:col>42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25041225" y="3543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3</xdr:row>
      <xdr:rowOff>9525</xdr:rowOff>
    </xdr:from>
    <xdr:to>
      <xdr:col>42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25003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13725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>
          <a:grpSpLocks/>
        </xdr:cNvGrpSpPr>
      </xdr:nvGrpSpPr>
      <xdr:grpSpPr bwMode="auto">
        <a:xfrm>
          <a:off x="33070800" y="44196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>
          <a:grpSpLocks/>
        </xdr:cNvGrpSpPr>
      </xdr:nvGrpSpPr>
      <xdr:grpSpPr bwMode="auto">
        <a:xfrm>
          <a:off x="33070800" y="44196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>
          <a:grpSpLocks/>
        </xdr:cNvGrpSpPr>
      </xdr:nvGrpSpPr>
      <xdr:grpSpPr bwMode="auto">
        <a:xfrm>
          <a:off x="33070800" y="44196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24012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95</xdr:row>
      <xdr:rowOff>0</xdr:rowOff>
    </xdr:from>
    <xdr:to>
      <xdr:col>42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50988191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96</xdr:row>
      <xdr:rowOff>0</xdr:rowOff>
    </xdr:from>
    <xdr:to>
      <xdr:col>44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52200464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17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17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17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6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6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223</v>
      </c>
    </row>
    <row r="2" spans="1:27" ht="16.5" customHeight="1">
      <c r="B2" s="922" t="str">
        <f>"Код отчёта: " &amp; GetCode()</f>
        <v>Код отчёта: FAS.JKH.OPEN.INFO.REQUEST.GVS</v>
      </c>
      <c r="C2" s="922"/>
      <c r="D2" s="922"/>
      <c r="E2" s="922"/>
      <c r="F2" s="922"/>
      <c r="G2" s="922"/>
      <c r="Q2" s="328"/>
      <c r="R2" s="328"/>
      <c r="S2" s="328"/>
      <c r="T2" s="328"/>
      <c r="U2" s="328"/>
      <c r="V2" s="328"/>
      <c r="W2" s="328"/>
    </row>
    <row r="3" spans="1:27" ht="18" customHeight="1">
      <c r="B3" s="923" t="str">
        <f>"Версия " &amp; GetVersion()</f>
        <v>Версия 1.0.2</v>
      </c>
      <c r="C3" s="923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26" t="s">
        <v>557</v>
      </c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24" t="s">
        <v>550</v>
      </c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  <c r="R7" s="924"/>
      <c r="S7" s="924"/>
      <c r="T7" s="924"/>
      <c r="U7" s="924"/>
      <c r="V7" s="924"/>
      <c r="W7" s="924"/>
      <c r="X7" s="924"/>
      <c r="Y7" s="57"/>
    </row>
    <row r="8" spans="1:27" ht="15" customHeight="1">
      <c r="A8" s="41"/>
      <c r="B8" s="76"/>
      <c r="C8" s="75"/>
      <c r="D8" s="58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  <c r="Q8" s="924"/>
      <c r="R8" s="924"/>
      <c r="S8" s="924"/>
      <c r="T8" s="924"/>
      <c r="U8" s="924"/>
      <c r="V8" s="924"/>
      <c r="W8" s="924"/>
      <c r="X8" s="924"/>
      <c r="Y8" s="57"/>
    </row>
    <row r="9" spans="1:27" ht="15" customHeight="1">
      <c r="A9" s="41"/>
      <c r="B9" s="76"/>
      <c r="C9" s="75"/>
      <c r="D9" s="58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57"/>
    </row>
    <row r="10" spans="1:27" ht="10.5" customHeight="1">
      <c r="A10" s="41"/>
      <c r="B10" s="76"/>
      <c r="C10" s="75"/>
      <c r="D10" s="58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24"/>
      <c r="P10" s="924"/>
      <c r="Q10" s="924"/>
      <c r="R10" s="924"/>
      <c r="S10" s="924"/>
      <c r="T10" s="924"/>
      <c r="U10" s="924"/>
      <c r="V10" s="924"/>
      <c r="W10" s="924"/>
      <c r="X10" s="924"/>
      <c r="Y10" s="57"/>
    </row>
    <row r="11" spans="1:27" ht="27" customHeight="1">
      <c r="A11" s="41"/>
      <c r="B11" s="76"/>
      <c r="C11" s="75"/>
      <c r="D11" s="58"/>
      <c r="E11" s="924"/>
      <c r="F11" s="924"/>
      <c r="G11" s="924"/>
      <c r="H11" s="924"/>
      <c r="I11" s="924"/>
      <c r="J11" s="924"/>
      <c r="K11" s="924"/>
      <c r="L11" s="924"/>
      <c r="M11" s="924"/>
      <c r="N11" s="924"/>
      <c r="O11" s="924"/>
      <c r="P11" s="924"/>
      <c r="Q11" s="924"/>
      <c r="R11" s="924"/>
      <c r="S11" s="924"/>
      <c r="T11" s="924"/>
      <c r="U11" s="924"/>
      <c r="V11" s="924"/>
      <c r="W11" s="924"/>
      <c r="X11" s="924"/>
      <c r="Y11" s="57"/>
    </row>
    <row r="12" spans="1:27" ht="12" customHeight="1">
      <c r="A12" s="41"/>
      <c r="B12" s="76"/>
      <c r="C12" s="75"/>
      <c r="D12" s="58"/>
      <c r="E12" s="924"/>
      <c r="F12" s="924"/>
      <c r="G12" s="924"/>
      <c r="H12" s="924"/>
      <c r="I12" s="924"/>
      <c r="J12" s="924"/>
      <c r="K12" s="924"/>
      <c r="L12" s="924"/>
      <c r="M12" s="924"/>
      <c r="N12" s="924"/>
      <c r="O12" s="924"/>
      <c r="P12" s="924"/>
      <c r="Q12" s="924"/>
      <c r="R12" s="924"/>
      <c r="S12" s="924"/>
      <c r="T12" s="924"/>
      <c r="U12" s="924"/>
      <c r="V12" s="924"/>
      <c r="W12" s="924"/>
      <c r="X12" s="924"/>
      <c r="Y12" s="57"/>
    </row>
    <row r="13" spans="1:27" ht="38.25" customHeight="1">
      <c r="A13" s="41"/>
      <c r="B13" s="76"/>
      <c r="C13" s="75"/>
      <c r="D13" s="58"/>
      <c r="E13" s="924"/>
      <c r="F13" s="924"/>
      <c r="G13" s="924"/>
      <c r="H13" s="924"/>
      <c r="I13" s="924"/>
      <c r="J13" s="924"/>
      <c r="K13" s="924"/>
      <c r="L13" s="924"/>
      <c r="M13" s="924"/>
      <c r="N13" s="924"/>
      <c r="O13" s="924"/>
      <c r="P13" s="924"/>
      <c r="Q13" s="924"/>
      <c r="R13" s="924"/>
      <c r="S13" s="924"/>
      <c r="T13" s="924"/>
      <c r="U13" s="924"/>
      <c r="V13" s="924"/>
      <c r="W13" s="924"/>
      <c r="X13" s="924"/>
      <c r="Y13" s="71"/>
    </row>
    <row r="14" spans="1:27" ht="15" customHeight="1">
      <c r="A14" s="41"/>
      <c r="B14" s="76"/>
      <c r="C14" s="75"/>
      <c r="D14" s="58"/>
      <c r="E14" s="924"/>
      <c r="F14" s="924"/>
      <c r="G14" s="924"/>
      <c r="H14" s="924"/>
      <c r="I14" s="924"/>
      <c r="J14" s="924"/>
      <c r="K14" s="924"/>
      <c r="L14" s="924"/>
      <c r="M14" s="924"/>
      <c r="N14" s="924"/>
      <c r="O14" s="924"/>
      <c r="P14" s="924"/>
      <c r="Q14" s="924"/>
      <c r="R14" s="924"/>
      <c r="S14" s="924"/>
      <c r="T14" s="924"/>
      <c r="U14" s="924"/>
      <c r="V14" s="924"/>
      <c r="W14" s="924"/>
      <c r="X14" s="924"/>
      <c r="Y14" s="57"/>
    </row>
    <row r="15" spans="1:27" ht="15">
      <c r="A15" s="41"/>
      <c r="B15" s="76"/>
      <c r="C15" s="75"/>
      <c r="D15" s="58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4"/>
      <c r="W15" s="924"/>
      <c r="X15" s="924"/>
      <c r="Y15" s="57"/>
    </row>
    <row r="16" spans="1:27" ht="15">
      <c r="A16" s="41"/>
      <c r="B16" s="76"/>
      <c r="C16" s="75"/>
      <c r="D16" s="58"/>
      <c r="E16" s="924"/>
      <c r="F16" s="924"/>
      <c r="G16" s="924"/>
      <c r="H16" s="924"/>
      <c r="I16" s="924"/>
      <c r="J16" s="924"/>
      <c r="K16" s="924"/>
      <c r="L16" s="924"/>
      <c r="M16" s="924"/>
      <c r="N16" s="924"/>
      <c r="O16" s="924"/>
      <c r="P16" s="924"/>
      <c r="Q16" s="924"/>
      <c r="R16" s="924"/>
      <c r="S16" s="924"/>
      <c r="T16" s="924"/>
      <c r="U16" s="924"/>
      <c r="V16" s="924"/>
      <c r="W16" s="924"/>
      <c r="X16" s="924"/>
      <c r="Y16" s="57"/>
    </row>
    <row r="17" spans="1:25" ht="15" customHeight="1">
      <c r="A17" s="41"/>
      <c r="B17" s="76"/>
      <c r="C17" s="75"/>
      <c r="D17" s="58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4"/>
      <c r="Q17" s="924"/>
      <c r="R17" s="924"/>
      <c r="S17" s="924"/>
      <c r="T17" s="924"/>
      <c r="U17" s="924"/>
      <c r="V17" s="924"/>
      <c r="W17" s="924"/>
      <c r="X17" s="924"/>
      <c r="Y17" s="57"/>
    </row>
    <row r="18" spans="1:25" ht="15">
      <c r="A18" s="41"/>
      <c r="B18" s="76"/>
      <c r="C18" s="75"/>
      <c r="D18" s="58"/>
      <c r="E18" s="924"/>
      <c r="F18" s="924"/>
      <c r="G18" s="924"/>
      <c r="H18" s="924"/>
      <c r="I18" s="924"/>
      <c r="J18" s="924"/>
      <c r="K18" s="924"/>
      <c r="L18" s="924"/>
      <c r="M18" s="924"/>
      <c r="N18" s="924"/>
      <c r="O18" s="924"/>
      <c r="P18" s="924"/>
      <c r="Q18" s="924"/>
      <c r="R18" s="924"/>
      <c r="S18" s="924"/>
      <c r="T18" s="924"/>
      <c r="U18" s="924"/>
      <c r="V18" s="924"/>
      <c r="W18" s="924"/>
      <c r="X18" s="924"/>
      <c r="Y18" s="57"/>
    </row>
    <row r="19" spans="1:25" ht="59.25" customHeight="1">
      <c r="A19" s="41"/>
      <c r="B19" s="76"/>
      <c r="C19" s="75"/>
      <c r="D19" s="64"/>
      <c r="E19" s="924"/>
      <c r="F19" s="924"/>
      <c r="G19" s="924"/>
      <c r="H19" s="924"/>
      <c r="I19" s="924"/>
      <c r="J19" s="924"/>
      <c r="K19" s="924"/>
      <c r="L19" s="924"/>
      <c r="M19" s="924"/>
      <c r="N19" s="924"/>
      <c r="O19" s="924"/>
      <c r="P19" s="924"/>
      <c r="Q19" s="924"/>
      <c r="R19" s="924"/>
      <c r="S19" s="924"/>
      <c r="T19" s="924"/>
      <c r="U19" s="924"/>
      <c r="V19" s="924"/>
      <c r="W19" s="924"/>
      <c r="X19" s="924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221</v>
      </c>
      <c r="F21" s="929" t="s">
        <v>237</v>
      </c>
      <c r="G21" s="930"/>
      <c r="H21" s="930"/>
      <c r="I21" s="930"/>
      <c r="J21" s="930"/>
      <c r="K21" s="930"/>
      <c r="L21" s="930"/>
      <c r="M21" s="930"/>
      <c r="N21" s="58"/>
      <c r="O21" s="69" t="s">
        <v>221</v>
      </c>
      <c r="P21" s="931" t="s">
        <v>222</v>
      </c>
      <c r="Q21" s="932"/>
      <c r="R21" s="932"/>
      <c r="S21" s="932"/>
      <c r="T21" s="932"/>
      <c r="U21" s="932"/>
      <c r="V21" s="932"/>
      <c r="W21" s="932"/>
      <c r="X21" s="932"/>
      <c r="Y21" s="57"/>
    </row>
    <row r="22" spans="1:25" ht="14.25" hidden="1" customHeight="1">
      <c r="A22" s="41"/>
      <c r="B22" s="76"/>
      <c r="C22" s="75"/>
      <c r="D22" s="59"/>
      <c r="E22" s="91" t="s">
        <v>221</v>
      </c>
      <c r="F22" s="929" t="s">
        <v>224</v>
      </c>
      <c r="G22" s="930"/>
      <c r="H22" s="930"/>
      <c r="I22" s="930"/>
      <c r="J22" s="930"/>
      <c r="K22" s="930"/>
      <c r="L22" s="930"/>
      <c r="M22" s="930"/>
      <c r="N22" s="58"/>
      <c r="O22" s="72" t="s">
        <v>221</v>
      </c>
      <c r="P22" s="931" t="s">
        <v>548</v>
      </c>
      <c r="Q22" s="932"/>
      <c r="R22" s="932"/>
      <c r="S22" s="932"/>
      <c r="T22" s="932"/>
      <c r="U22" s="932"/>
      <c r="V22" s="932"/>
      <c r="W22" s="932"/>
      <c r="X22" s="932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25"/>
      <c r="Q23" s="925"/>
      <c r="R23" s="925"/>
      <c r="S23" s="925"/>
      <c r="T23" s="925"/>
      <c r="U23" s="925"/>
      <c r="V23" s="925"/>
      <c r="W23" s="925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28" t="s">
        <v>398</v>
      </c>
      <c r="F35" s="928"/>
      <c r="G35" s="928"/>
      <c r="H35" s="928"/>
      <c r="I35" s="928"/>
      <c r="J35" s="928"/>
      <c r="K35" s="928"/>
      <c r="L35" s="928"/>
      <c r="M35" s="928"/>
      <c r="N35" s="928"/>
      <c r="O35" s="928"/>
      <c r="P35" s="928"/>
      <c r="Q35" s="928"/>
      <c r="R35" s="928"/>
      <c r="S35" s="928"/>
      <c r="T35" s="928"/>
      <c r="U35" s="928"/>
      <c r="V35" s="928"/>
      <c r="W35" s="928"/>
      <c r="X35" s="928"/>
      <c r="Y35" s="57"/>
    </row>
    <row r="36" spans="1:25" ht="38.25" hidden="1" customHeight="1">
      <c r="A36" s="41"/>
      <c r="B36" s="76"/>
      <c r="C36" s="75"/>
      <c r="D36" s="59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928"/>
      <c r="S36" s="928"/>
      <c r="T36" s="928"/>
      <c r="U36" s="928"/>
      <c r="V36" s="928"/>
      <c r="W36" s="928"/>
      <c r="X36" s="928"/>
      <c r="Y36" s="57"/>
    </row>
    <row r="37" spans="1:25" ht="9.75" hidden="1" customHeight="1">
      <c r="A37" s="41"/>
      <c r="B37" s="76"/>
      <c r="C37" s="75"/>
      <c r="D37" s="59"/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928"/>
      <c r="S37" s="928"/>
      <c r="T37" s="928"/>
      <c r="U37" s="928"/>
      <c r="V37" s="928"/>
      <c r="W37" s="928"/>
      <c r="X37" s="928"/>
      <c r="Y37" s="57"/>
    </row>
    <row r="38" spans="1:25" ht="51" hidden="1" customHeight="1">
      <c r="A38" s="41"/>
      <c r="B38" s="76"/>
      <c r="C38" s="75"/>
      <c r="D38" s="59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928"/>
      <c r="S38" s="928"/>
      <c r="T38" s="928"/>
      <c r="U38" s="928"/>
      <c r="V38" s="928"/>
      <c r="W38" s="928"/>
      <c r="X38" s="928"/>
      <c r="Y38" s="57"/>
    </row>
    <row r="39" spans="1:25" ht="15" hidden="1" customHeight="1">
      <c r="A39" s="41"/>
      <c r="B39" s="76"/>
      <c r="C39" s="75"/>
      <c r="D39" s="59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57"/>
    </row>
    <row r="40" spans="1:25" ht="12" hidden="1" customHeight="1">
      <c r="A40" s="41"/>
      <c r="B40" s="76"/>
      <c r="C40" s="75"/>
      <c r="D40" s="59"/>
      <c r="E40" s="914"/>
      <c r="F40" s="915"/>
      <c r="G40" s="915"/>
      <c r="H40" s="915"/>
      <c r="I40" s="915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915"/>
      <c r="U40" s="915"/>
      <c r="V40" s="915"/>
      <c r="W40" s="915"/>
      <c r="X40" s="915"/>
      <c r="Y40" s="57"/>
    </row>
    <row r="41" spans="1:25" ht="38.25" hidden="1" customHeight="1">
      <c r="A41" s="41"/>
      <c r="B41" s="76"/>
      <c r="C41" s="75"/>
      <c r="D41" s="59"/>
      <c r="E41" s="928"/>
      <c r="F41" s="928"/>
      <c r="G41" s="928"/>
      <c r="H41" s="928"/>
      <c r="I41" s="928"/>
      <c r="J41" s="928"/>
      <c r="K41" s="928"/>
      <c r="L41" s="928"/>
      <c r="M41" s="928"/>
      <c r="N41" s="928"/>
      <c r="O41" s="928"/>
      <c r="P41" s="928"/>
      <c r="Q41" s="928"/>
      <c r="R41" s="928"/>
      <c r="S41" s="928"/>
      <c r="T41" s="928"/>
      <c r="U41" s="928"/>
      <c r="V41" s="928"/>
      <c r="W41" s="928"/>
      <c r="X41" s="928"/>
      <c r="Y41" s="57"/>
    </row>
    <row r="42" spans="1:25" ht="15" hidden="1">
      <c r="A42" s="41"/>
      <c r="B42" s="76"/>
      <c r="C42" s="75"/>
      <c r="D42" s="59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928"/>
      <c r="P42" s="928"/>
      <c r="Q42" s="928"/>
      <c r="R42" s="928"/>
      <c r="S42" s="928"/>
      <c r="T42" s="928"/>
      <c r="U42" s="928"/>
      <c r="V42" s="928"/>
      <c r="W42" s="928"/>
      <c r="X42" s="928"/>
      <c r="Y42" s="57"/>
    </row>
    <row r="43" spans="1:25" ht="15" hidden="1">
      <c r="A43" s="41"/>
      <c r="B43" s="76"/>
      <c r="C43" s="75"/>
      <c r="D43" s="59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928"/>
      <c r="P43" s="928"/>
      <c r="Q43" s="928"/>
      <c r="R43" s="928"/>
      <c r="S43" s="928"/>
      <c r="T43" s="928"/>
      <c r="U43" s="928"/>
      <c r="V43" s="928"/>
      <c r="W43" s="928"/>
      <c r="X43" s="928"/>
      <c r="Y43" s="57"/>
    </row>
    <row r="44" spans="1:25" ht="33.75" hidden="1" customHeight="1">
      <c r="A44" s="41"/>
      <c r="B44" s="76"/>
      <c r="C44" s="75"/>
      <c r="D44" s="64"/>
      <c r="E44" s="928"/>
      <c r="F44" s="928"/>
      <c r="G44" s="928"/>
      <c r="H44" s="928"/>
      <c r="I44" s="928"/>
      <c r="J44" s="928"/>
      <c r="K44" s="928"/>
      <c r="L44" s="928"/>
      <c r="M44" s="928"/>
      <c r="N44" s="928"/>
      <c r="O44" s="928"/>
      <c r="P44" s="928"/>
      <c r="Q44" s="928"/>
      <c r="R44" s="928"/>
      <c r="S44" s="928"/>
      <c r="T44" s="928"/>
      <c r="U44" s="928"/>
      <c r="V44" s="928"/>
      <c r="W44" s="928"/>
      <c r="X44" s="928"/>
      <c r="Y44" s="57"/>
    </row>
    <row r="45" spans="1:25" ht="15" hidden="1">
      <c r="A45" s="41"/>
      <c r="B45" s="76"/>
      <c r="C45" s="75"/>
      <c r="D45" s="64"/>
      <c r="E45" s="928"/>
      <c r="F45" s="928"/>
      <c r="G45" s="928"/>
      <c r="H45" s="928"/>
      <c r="I45" s="928"/>
      <c r="J45" s="928"/>
      <c r="K45" s="928"/>
      <c r="L45" s="928"/>
      <c r="M45" s="928"/>
      <c r="N45" s="928"/>
      <c r="O45" s="928"/>
      <c r="P45" s="928"/>
      <c r="Q45" s="928"/>
      <c r="R45" s="928"/>
      <c r="S45" s="928"/>
      <c r="T45" s="928"/>
      <c r="U45" s="928"/>
      <c r="V45" s="928"/>
      <c r="W45" s="928"/>
      <c r="X45" s="928"/>
      <c r="Y45" s="57"/>
    </row>
    <row r="46" spans="1:25" ht="24" hidden="1" customHeight="1">
      <c r="A46" s="41"/>
      <c r="B46" s="76"/>
      <c r="C46" s="75"/>
      <c r="D46" s="59"/>
      <c r="E46" s="916" t="s">
        <v>220</v>
      </c>
      <c r="F46" s="916"/>
      <c r="G46" s="916"/>
      <c r="H46" s="916"/>
      <c r="I46" s="916"/>
      <c r="J46" s="916"/>
      <c r="K46" s="916"/>
      <c r="L46" s="916"/>
      <c r="M46" s="916"/>
      <c r="N46" s="916"/>
      <c r="O46" s="916"/>
      <c r="P46" s="916"/>
      <c r="Q46" s="916"/>
      <c r="R46" s="916"/>
      <c r="S46" s="916"/>
      <c r="T46" s="916"/>
      <c r="U46" s="916"/>
      <c r="V46" s="916"/>
      <c r="W46" s="916"/>
      <c r="X46" s="916"/>
      <c r="Y46" s="57"/>
    </row>
    <row r="47" spans="1:25" ht="37.5" hidden="1" customHeight="1">
      <c r="A47" s="41"/>
      <c r="B47" s="76"/>
      <c r="C47" s="75"/>
      <c r="D47" s="59"/>
      <c r="E47" s="916"/>
      <c r="F47" s="916"/>
      <c r="G47" s="916"/>
      <c r="H47" s="916"/>
      <c r="I47" s="916"/>
      <c r="J47" s="916"/>
      <c r="K47" s="916"/>
      <c r="L47" s="916"/>
      <c r="M47" s="916"/>
      <c r="N47" s="916"/>
      <c r="O47" s="916"/>
      <c r="P47" s="916"/>
      <c r="Q47" s="916"/>
      <c r="R47" s="916"/>
      <c r="S47" s="916"/>
      <c r="T47" s="916"/>
      <c r="U47" s="916"/>
      <c r="V47" s="916"/>
      <c r="W47" s="916"/>
      <c r="X47" s="916"/>
      <c r="Y47" s="57"/>
    </row>
    <row r="48" spans="1:25" ht="24" hidden="1" customHeight="1">
      <c r="A48" s="41"/>
      <c r="B48" s="76"/>
      <c r="C48" s="75"/>
      <c r="D48" s="59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57"/>
    </row>
    <row r="49" spans="1:25" ht="51" hidden="1" customHeight="1">
      <c r="A49" s="41"/>
      <c r="B49" s="76"/>
      <c r="C49" s="75"/>
      <c r="D49" s="59"/>
      <c r="E49" s="916"/>
      <c r="F49" s="916"/>
      <c r="G49" s="916"/>
      <c r="H49" s="916"/>
      <c r="I49" s="916"/>
      <c r="J49" s="916"/>
      <c r="K49" s="916"/>
      <c r="L49" s="916"/>
      <c r="M49" s="916"/>
      <c r="N49" s="916"/>
      <c r="O49" s="916"/>
      <c r="P49" s="916"/>
      <c r="Q49" s="916"/>
      <c r="R49" s="916"/>
      <c r="S49" s="916"/>
      <c r="T49" s="916"/>
      <c r="U49" s="916"/>
      <c r="V49" s="916"/>
      <c r="W49" s="916"/>
      <c r="X49" s="916"/>
      <c r="Y49" s="57"/>
    </row>
    <row r="50" spans="1:25" ht="15" hidden="1">
      <c r="A50" s="41"/>
      <c r="B50" s="76"/>
      <c r="C50" s="75"/>
      <c r="D50" s="59"/>
      <c r="E50" s="916"/>
      <c r="F50" s="916"/>
      <c r="G50" s="916"/>
      <c r="H50" s="916"/>
      <c r="I50" s="916"/>
      <c r="J50" s="916"/>
      <c r="K50" s="916"/>
      <c r="L50" s="916"/>
      <c r="M50" s="916"/>
      <c r="N50" s="916"/>
      <c r="O50" s="916"/>
      <c r="P50" s="916"/>
      <c r="Q50" s="916"/>
      <c r="R50" s="916"/>
      <c r="S50" s="916"/>
      <c r="T50" s="916"/>
      <c r="U50" s="916"/>
      <c r="V50" s="916"/>
      <c r="W50" s="916"/>
      <c r="X50" s="916"/>
      <c r="Y50" s="57"/>
    </row>
    <row r="51" spans="1:25" ht="15" hidden="1">
      <c r="A51" s="41"/>
      <c r="B51" s="76"/>
      <c r="C51" s="75"/>
      <c r="D51" s="59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916"/>
      <c r="U51" s="916"/>
      <c r="V51" s="916"/>
      <c r="W51" s="916"/>
      <c r="X51" s="916"/>
      <c r="Y51" s="57"/>
    </row>
    <row r="52" spans="1:25" ht="15" hidden="1">
      <c r="A52" s="41"/>
      <c r="B52" s="76"/>
      <c r="C52" s="75"/>
      <c r="D52" s="59"/>
      <c r="E52" s="916"/>
      <c r="F52" s="916"/>
      <c r="G52" s="916"/>
      <c r="H52" s="916"/>
      <c r="I52" s="916"/>
      <c r="J52" s="916"/>
      <c r="K52" s="916"/>
      <c r="L52" s="916"/>
      <c r="M52" s="916"/>
      <c r="N52" s="916"/>
      <c r="O52" s="916"/>
      <c r="P52" s="916"/>
      <c r="Q52" s="916"/>
      <c r="R52" s="916"/>
      <c r="S52" s="916"/>
      <c r="T52" s="916"/>
      <c r="U52" s="916"/>
      <c r="V52" s="916"/>
      <c r="W52" s="916"/>
      <c r="X52" s="916"/>
      <c r="Y52" s="57"/>
    </row>
    <row r="53" spans="1:25" ht="15" hidden="1">
      <c r="A53" s="41"/>
      <c r="B53" s="76"/>
      <c r="C53" s="75"/>
      <c r="D53" s="59"/>
      <c r="E53" s="916"/>
      <c r="F53" s="916"/>
      <c r="G53" s="916"/>
      <c r="H53" s="916"/>
      <c r="I53" s="916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916"/>
      <c r="X53" s="916"/>
      <c r="Y53" s="57"/>
    </row>
    <row r="54" spans="1:25" ht="15" hidden="1">
      <c r="A54" s="41"/>
      <c r="B54" s="76"/>
      <c r="C54" s="75"/>
      <c r="D54" s="59"/>
      <c r="E54" s="916"/>
      <c r="F54" s="916"/>
      <c r="G54" s="916"/>
      <c r="H54" s="916"/>
      <c r="I54" s="916"/>
      <c r="J54" s="916"/>
      <c r="K54" s="916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916"/>
      <c r="X54" s="916"/>
      <c r="Y54" s="57"/>
    </row>
    <row r="55" spans="1:25" ht="15" hidden="1">
      <c r="A55" s="41"/>
      <c r="B55" s="76"/>
      <c r="C55" s="75"/>
      <c r="D55" s="59"/>
      <c r="E55" s="916"/>
      <c r="F55" s="916"/>
      <c r="G55" s="916"/>
      <c r="H55" s="916"/>
      <c r="I55" s="916"/>
      <c r="J55" s="916"/>
      <c r="K55" s="916"/>
      <c r="L55" s="916"/>
      <c r="M55" s="916"/>
      <c r="N55" s="916"/>
      <c r="O55" s="916"/>
      <c r="P55" s="916"/>
      <c r="Q55" s="916"/>
      <c r="R55" s="916"/>
      <c r="S55" s="916"/>
      <c r="T55" s="916"/>
      <c r="U55" s="916"/>
      <c r="V55" s="916"/>
      <c r="W55" s="916"/>
      <c r="X55" s="916"/>
      <c r="Y55" s="57"/>
    </row>
    <row r="56" spans="1:25" ht="25.5" hidden="1" customHeight="1">
      <c r="A56" s="41"/>
      <c r="B56" s="76"/>
      <c r="C56" s="75"/>
      <c r="D56" s="64"/>
      <c r="E56" s="916"/>
      <c r="F56" s="916"/>
      <c r="G56" s="916"/>
      <c r="H56" s="916"/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  <c r="X56" s="916"/>
      <c r="Y56" s="57"/>
    </row>
    <row r="57" spans="1:25" ht="15" hidden="1">
      <c r="A57" s="41"/>
      <c r="B57" s="76"/>
      <c r="C57" s="75"/>
      <c r="D57" s="64"/>
      <c r="E57" s="916"/>
      <c r="F57" s="916"/>
      <c r="G57" s="916"/>
      <c r="H57" s="916"/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57"/>
    </row>
    <row r="58" spans="1:25" ht="15" hidden="1" customHeight="1">
      <c r="A58" s="41"/>
      <c r="B58" s="76"/>
      <c r="C58" s="75"/>
      <c r="D58" s="59"/>
      <c r="E58" s="917" t="s">
        <v>399</v>
      </c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19"/>
      <c r="F59" s="919"/>
      <c r="G59" s="919"/>
      <c r="H59" s="914"/>
      <c r="I59" s="915"/>
      <c r="J59" s="915"/>
      <c r="K59" s="915"/>
      <c r="L59" s="915"/>
      <c r="M59" s="915"/>
      <c r="N59" s="915"/>
      <c r="O59" s="915"/>
      <c r="P59" s="915"/>
      <c r="Q59" s="915"/>
      <c r="R59" s="915"/>
      <c r="S59" s="915"/>
      <c r="T59" s="915"/>
      <c r="U59" s="915"/>
      <c r="V59" s="915"/>
      <c r="W59" s="915"/>
      <c r="X59" s="915"/>
      <c r="Y59" s="57"/>
    </row>
    <row r="60" spans="1:25" ht="15" hidden="1" customHeight="1">
      <c r="A60" s="41"/>
      <c r="B60" s="76"/>
      <c r="C60" s="75"/>
      <c r="D60" s="59"/>
      <c r="E60" s="918"/>
      <c r="F60" s="918"/>
      <c r="G60" s="918"/>
      <c r="H60" s="913"/>
      <c r="I60" s="913"/>
      <c r="J60" s="913"/>
      <c r="K60" s="913"/>
      <c r="L60" s="913"/>
      <c r="M60" s="913"/>
      <c r="N60" s="913"/>
      <c r="O60" s="913"/>
      <c r="P60" s="913"/>
      <c r="Q60" s="913"/>
      <c r="R60" s="913"/>
      <c r="S60" s="913"/>
      <c r="T60" s="913"/>
      <c r="U60" s="913"/>
      <c r="V60" s="913"/>
      <c r="W60" s="913"/>
      <c r="X60" s="913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13"/>
      <c r="I61" s="913"/>
      <c r="J61" s="913"/>
      <c r="K61" s="913"/>
      <c r="L61" s="913"/>
      <c r="M61" s="913"/>
      <c r="N61" s="913"/>
      <c r="O61" s="913"/>
      <c r="P61" s="913"/>
      <c r="Q61" s="913"/>
      <c r="R61" s="913"/>
      <c r="S61" s="913"/>
      <c r="T61" s="913"/>
      <c r="U61" s="913"/>
      <c r="V61" s="913"/>
      <c r="W61" s="913"/>
      <c r="X61" s="913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7" t="s">
        <v>400</v>
      </c>
      <c r="F70" s="917"/>
      <c r="G70" s="917"/>
      <c r="H70" s="917"/>
      <c r="I70" s="917"/>
      <c r="J70" s="917"/>
      <c r="K70" s="917"/>
      <c r="L70" s="917"/>
      <c r="M70" s="917"/>
      <c r="N70" s="917"/>
      <c r="O70" s="917"/>
      <c r="P70" s="917"/>
      <c r="Q70" s="917"/>
      <c r="R70" s="917"/>
      <c r="S70" s="917"/>
      <c r="T70" s="917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7" t="s">
        <v>547</v>
      </c>
      <c r="F71" s="917"/>
      <c r="G71" s="917"/>
      <c r="H71" s="917"/>
      <c r="I71" s="917"/>
      <c r="J71" s="917"/>
      <c r="K71" s="917"/>
      <c r="L71" s="917"/>
      <c r="M71" s="917"/>
      <c r="N71" s="917"/>
      <c r="O71" s="917"/>
      <c r="P71" s="917"/>
      <c r="Q71" s="917"/>
      <c r="R71" s="917"/>
      <c r="S71" s="917"/>
      <c r="T71" s="917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7" t="s">
        <v>399</v>
      </c>
      <c r="F81" s="917"/>
      <c r="G81" s="917"/>
      <c r="H81" s="917"/>
      <c r="I81" s="917"/>
      <c r="J81" s="917"/>
      <c r="K81" s="917"/>
      <c r="L81" s="917"/>
      <c r="M81" s="917"/>
      <c r="N81" s="917"/>
      <c r="O81" s="917"/>
      <c r="P81" s="917"/>
      <c r="Q81" s="917"/>
      <c r="R81" s="917"/>
      <c r="S81" s="917"/>
      <c r="T81" s="917"/>
      <c r="U81" s="917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18"/>
      <c r="F82" s="918"/>
      <c r="G82" s="918"/>
      <c r="H82" s="914"/>
      <c r="I82" s="915"/>
      <c r="J82" s="915"/>
      <c r="K82" s="915"/>
      <c r="L82" s="915"/>
      <c r="M82" s="915"/>
      <c r="N82" s="915"/>
      <c r="O82" s="915"/>
      <c r="P82" s="915"/>
      <c r="Q82" s="915"/>
      <c r="R82" s="915"/>
      <c r="S82" s="915"/>
      <c r="T82" s="915"/>
      <c r="U82" s="915"/>
      <c r="V82" s="915"/>
      <c r="W82" s="915"/>
      <c r="X82" s="915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13"/>
      <c r="I84" s="913"/>
      <c r="J84" s="913"/>
      <c r="K84" s="913"/>
      <c r="L84" s="913"/>
      <c r="M84" s="913"/>
      <c r="N84" s="913"/>
      <c r="O84" s="913"/>
      <c r="P84" s="913"/>
      <c r="Q84" s="913"/>
      <c r="R84" s="913"/>
      <c r="S84" s="913"/>
      <c r="T84" s="913"/>
      <c r="U84" s="913"/>
      <c r="V84" s="913"/>
      <c r="W84" s="913"/>
      <c r="X84" s="913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21" t="s">
        <v>219</v>
      </c>
      <c r="F98" s="921"/>
      <c r="G98" s="921"/>
      <c r="H98" s="921"/>
      <c r="I98" s="921"/>
      <c r="J98" s="921"/>
      <c r="K98" s="921"/>
      <c r="L98" s="921"/>
      <c r="M98" s="921"/>
      <c r="N98" s="921"/>
      <c r="O98" s="921"/>
      <c r="P98" s="921"/>
      <c r="Q98" s="921"/>
      <c r="R98" s="921"/>
      <c r="S98" s="921"/>
      <c r="T98" s="921"/>
      <c r="U98" s="921"/>
      <c r="V98" s="921"/>
      <c r="W98" s="921"/>
      <c r="X98" s="921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0" t="s">
        <v>218</v>
      </c>
      <c r="G100" s="920"/>
      <c r="H100" s="920"/>
      <c r="I100" s="920"/>
      <c r="J100" s="920"/>
      <c r="K100" s="920"/>
      <c r="L100" s="920"/>
      <c r="M100" s="920"/>
      <c r="N100" s="920"/>
      <c r="O100" s="920"/>
      <c r="P100" s="920"/>
      <c r="Q100" s="920"/>
      <c r="R100" s="920"/>
      <c r="S100" s="920"/>
      <c r="T100" s="60"/>
      <c r="U100" s="58"/>
      <c r="V100" s="58"/>
      <c r="W100" s="58"/>
      <c r="X100" s="58"/>
      <c r="Y100" s="57"/>
      <c r="AA100" s="77" t="s">
        <v>216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0" t="s">
        <v>217</v>
      </c>
      <c r="G102" s="920"/>
      <c r="H102" s="920"/>
      <c r="I102" s="920"/>
      <c r="J102" s="920"/>
      <c r="K102" s="920"/>
      <c r="L102" s="920"/>
      <c r="M102" s="920"/>
      <c r="N102" s="920"/>
      <c r="O102" s="920"/>
      <c r="P102" s="920"/>
      <c r="Q102" s="920"/>
      <c r="R102" s="920"/>
      <c r="S102" s="920"/>
      <c r="T102" s="920"/>
      <c r="U102" s="920"/>
      <c r="V102" s="920"/>
      <c r="W102" s="920"/>
      <c r="X102" s="920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password="FA9C" sheet="1" objects="1" scenarios="1" formatColumns="0" formatRows="0"/>
  <dataConsolidate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4">
      <c r="A2" s="901">
        <v>44685.583136574074</v>
      </c>
      <c r="B2" s="11" t="s">
        <v>707</v>
      </c>
      <c r="C2" s="11" t="s">
        <v>424</v>
      </c>
    </row>
    <row r="3" spans="1:4">
      <c r="A3" s="901">
        <v>44685.583414351851</v>
      </c>
      <c r="B3" s="11" t="s">
        <v>707</v>
      </c>
      <c r="C3" s="11" t="s">
        <v>424</v>
      </c>
    </row>
    <row r="4" spans="1:4">
      <c r="A4" s="901">
        <v>44685.583425925928</v>
      </c>
      <c r="B4" s="11" t="s">
        <v>2592</v>
      </c>
      <c r="C4" s="11" t="s">
        <v>424</v>
      </c>
    </row>
    <row r="5" spans="1:4">
      <c r="A5" s="901">
        <v>44685.583726851852</v>
      </c>
      <c r="B5" s="11" t="s">
        <v>707</v>
      </c>
      <c r="C5" s="11" t="s">
        <v>424</v>
      </c>
    </row>
    <row r="6" spans="1:4">
      <c r="A6" s="901">
        <v>44685.583738425928</v>
      </c>
      <c r="B6" s="11" t="s">
        <v>2592</v>
      </c>
      <c r="C6" s="11" t="s">
        <v>424</v>
      </c>
    </row>
    <row r="7" spans="1:4">
      <c r="A7" s="901">
        <v>44686.437141203707</v>
      </c>
      <c r="B7" s="11" t="s">
        <v>707</v>
      </c>
      <c r="C7" s="11" t="s">
        <v>424</v>
      </c>
    </row>
    <row r="8" spans="1:4">
      <c r="A8" s="901">
        <v>44686.437164351853</v>
      </c>
      <c r="B8" s="11" t="s">
        <v>2592</v>
      </c>
      <c r="C8" s="11" t="s">
        <v>424</v>
      </c>
    </row>
    <row r="9" spans="1:4">
      <c r="A9" s="901">
        <v>44686.496967592589</v>
      </c>
      <c r="B9" s="11" t="s">
        <v>707</v>
      </c>
      <c r="C9" s="11" t="s">
        <v>424</v>
      </c>
    </row>
    <row r="10" spans="1:4">
      <c r="A10" s="901">
        <v>44686.496979166666</v>
      </c>
      <c r="B10" s="11" t="s">
        <v>2592</v>
      </c>
      <c r="C10" s="11" t="s">
        <v>424</v>
      </c>
    </row>
    <row r="11" spans="1:4">
      <c r="A11" s="901">
        <v>44687.600937499999</v>
      </c>
      <c r="B11" s="11" t="s">
        <v>707</v>
      </c>
      <c r="C11" s="11" t="s">
        <v>424</v>
      </c>
    </row>
    <row r="12" spans="1:4">
      <c r="A12" s="901">
        <v>44687.600949074076</v>
      </c>
      <c r="B12" s="11" t="s">
        <v>2592</v>
      </c>
      <c r="C12" s="11" t="s">
        <v>424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7" zoomScaleNormal="100" workbookViewId="0">
      <selection activeCell="F11" sqref="F11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26322562</v>
      </c>
      <c r="G1" s="484"/>
      <c r="I1" s="484"/>
    </row>
    <row r="2" spans="1:12" s="17" customFormat="1" ht="14.25">
      <c r="A2" s="268"/>
      <c r="B2" s="87"/>
      <c r="E2" s="489" t="str">
        <f>"Код шаблона: " &amp; 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1:12" ht="14.25">
      <c r="E3" s="490" t="str">
        <f>"Версия " &amp; GetVersion()</f>
        <v>Версия 1.0.2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3" t="s">
        <v>557</v>
      </c>
      <c r="F5" s="934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52</v>
      </c>
      <c r="F7" s="426" t="s">
        <v>80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446</v>
      </c>
      <c r="F9" s="445" t="s">
        <v>75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444</v>
      </c>
      <c r="F11" s="902" t="s">
        <v>2593</v>
      </c>
      <c r="G11" s="477"/>
    </row>
    <row r="12" spans="1:12" ht="27">
      <c r="D12" s="22"/>
      <c r="E12" s="79" t="s">
        <v>445</v>
      </c>
      <c r="F12" s="902" t="s">
        <v>2594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353</v>
      </c>
      <c r="F14" s="850" t="s">
        <v>42</v>
      </c>
      <c r="G14" s="479"/>
    </row>
    <row r="15" spans="1:12" ht="27" hidden="1">
      <c r="D15" s="22"/>
      <c r="E15" s="79" t="s">
        <v>281</v>
      </c>
      <c r="F15" s="875" t="s">
        <v>708</v>
      </c>
      <c r="G15" s="479"/>
    </row>
    <row r="16" spans="1:12" ht="27" hidden="1">
      <c r="D16" s="22"/>
      <c r="E16" s="732" t="s">
        <v>583</v>
      </c>
      <c r="F16" s="875"/>
      <c r="G16" s="479"/>
    </row>
    <row r="17" spans="1:9" ht="19.5" customHeight="1">
      <c r="A17" s="270"/>
      <c r="B17" s="866"/>
      <c r="D17" s="24"/>
      <c r="E17" s="23"/>
      <c r="F17" s="868" t="s">
        <v>705</v>
      </c>
      <c r="G17" s="25"/>
      <c r="I17" s="867"/>
    </row>
    <row r="18" spans="1:9" s="874" customFormat="1" ht="5.25" hidden="1">
      <c r="A18" s="869"/>
      <c r="B18" s="482"/>
      <c r="C18" s="870"/>
      <c r="D18" s="871"/>
      <c r="E18" s="872"/>
      <c r="F18" s="873"/>
      <c r="G18" s="871"/>
      <c r="I18" s="484"/>
    </row>
    <row r="19" spans="1:9" ht="27">
      <c r="D19" s="22"/>
      <c r="E19" s="747" t="s">
        <v>584</v>
      </c>
      <c r="F19" s="851" t="s">
        <v>2812</v>
      </c>
      <c r="G19" s="479"/>
    </row>
    <row r="20" spans="1:9" ht="27">
      <c r="D20" s="22"/>
      <c r="E20" s="747" t="s">
        <v>585</v>
      </c>
      <c r="F20" s="850" t="s">
        <v>2813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6"/>
      <c r="D22" s="24"/>
      <c r="E22" s="23"/>
      <c r="F22" s="868" t="s">
        <v>632</v>
      </c>
      <c r="G22" s="25"/>
      <c r="I22" s="867"/>
    </row>
    <row r="23" spans="1:9" s="874" customFormat="1" ht="5.25" hidden="1">
      <c r="A23" s="869"/>
      <c r="B23" s="482"/>
      <c r="C23" s="870"/>
      <c r="D23" s="871"/>
      <c r="E23" s="872"/>
      <c r="F23" s="873"/>
      <c r="G23" s="871"/>
      <c r="I23" s="484"/>
    </row>
    <row r="24" spans="1:9" ht="27" hidden="1">
      <c r="D24" s="22"/>
      <c r="E24" s="747" t="s">
        <v>633</v>
      </c>
      <c r="F24" s="875"/>
      <c r="G24" s="479"/>
    </row>
    <row r="25" spans="1:9" ht="27" hidden="1">
      <c r="D25" s="22"/>
      <c r="E25" s="747" t="s">
        <v>634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160</v>
      </c>
      <c r="F28" s="445" t="s">
        <v>75</v>
      </c>
      <c r="G28" s="479"/>
    </row>
    <row r="29" spans="1:9" ht="27">
      <c r="C29" s="26"/>
      <c r="D29" s="27"/>
      <c r="E29" s="28" t="s">
        <v>70</v>
      </c>
      <c r="F29" s="427" t="s">
        <v>2657</v>
      </c>
      <c r="G29" s="478"/>
    </row>
    <row r="30" spans="1:9" ht="27" hidden="1">
      <c r="C30" s="26"/>
      <c r="D30" s="27"/>
      <c r="E30" s="50" t="s">
        <v>188</v>
      </c>
      <c r="F30" s="428"/>
      <c r="G30" s="478"/>
    </row>
    <row r="31" spans="1:9" ht="27">
      <c r="C31" s="26"/>
      <c r="D31" s="27"/>
      <c r="E31" s="28" t="s">
        <v>53</v>
      </c>
      <c r="F31" s="427" t="s">
        <v>2658</v>
      </c>
      <c r="G31" s="478"/>
    </row>
    <row r="32" spans="1:9" ht="27">
      <c r="C32" s="26"/>
      <c r="D32" s="27"/>
      <c r="E32" s="28" t="s">
        <v>54</v>
      </c>
      <c r="F32" s="427" t="s">
        <v>2640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227</v>
      </c>
      <c r="F34" s="852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509</v>
      </c>
      <c r="F38" s="850" t="s">
        <v>2814</v>
      </c>
      <c r="G38" s="477"/>
    </row>
    <row r="39" spans="1:9" ht="27">
      <c r="A39" s="272"/>
      <c r="B39" s="89"/>
      <c r="D39" s="31"/>
      <c r="E39" s="39" t="s">
        <v>510</v>
      </c>
      <c r="F39" s="850" t="s">
        <v>2815</v>
      </c>
      <c r="G39" s="477"/>
    </row>
    <row r="40" spans="1:9" ht="19.5">
      <c r="D40" s="22"/>
      <c r="E40" s="23"/>
      <c r="F40" s="560" t="s">
        <v>540</v>
      </c>
      <c r="G40" s="19"/>
    </row>
    <row r="41" spans="1:9" ht="27">
      <c r="A41" s="272"/>
      <c r="D41" s="19"/>
      <c r="E41" s="558" t="s">
        <v>77</v>
      </c>
      <c r="F41" s="860" t="s">
        <v>2817</v>
      </c>
      <c r="G41" s="477"/>
    </row>
    <row r="42" spans="1:9" ht="27">
      <c r="A42" s="272"/>
      <c r="B42" s="89"/>
      <c r="D42" s="31"/>
      <c r="E42" s="558" t="s">
        <v>78</v>
      </c>
      <c r="F42" s="860" t="s">
        <v>2818</v>
      </c>
      <c r="G42" s="477"/>
    </row>
    <row r="43" spans="1:9" ht="27">
      <c r="A43" s="272"/>
      <c r="B43" s="89"/>
      <c r="D43" s="31"/>
      <c r="E43" s="558" t="s">
        <v>541</v>
      </c>
      <c r="F43" s="860" t="s">
        <v>2816</v>
      </c>
      <c r="G43" s="477"/>
    </row>
    <row r="44" spans="1:9" ht="27">
      <c r="D44" s="22"/>
      <c r="E44" s="559" t="s">
        <v>542</v>
      </c>
      <c r="F44" s="860" t="s">
        <v>2819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5"/>
      <c r="F52" s="935"/>
      <c r="G52" s="935"/>
      <c r="H52" s="935"/>
      <c r="I52" s="935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478</v>
      </c>
      <c r="L1" s="457" t="s">
        <v>405</v>
      </c>
      <c r="M1" s="492" t="s">
        <v>477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47" t="s">
        <v>401</v>
      </c>
      <c r="E4" s="948"/>
      <c r="F4" s="948"/>
      <c r="G4" s="948"/>
      <c r="H4" s="949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50"/>
      <c r="E6" s="950"/>
      <c r="F6" s="951" t="s">
        <v>74</v>
      </c>
      <c r="G6" s="951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38" t="s">
        <v>16</v>
      </c>
      <c r="E8" s="938"/>
      <c r="F8" s="938" t="s">
        <v>402</v>
      </c>
      <c r="G8" s="938"/>
      <c r="H8" s="938"/>
      <c r="I8" s="952" t="s">
        <v>403</v>
      </c>
      <c r="J8" s="952"/>
      <c r="K8" s="952"/>
      <c r="L8" s="952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82</v>
      </c>
      <c r="E9" s="337" t="s">
        <v>404</v>
      </c>
      <c r="F9" s="943" t="s">
        <v>82</v>
      </c>
      <c r="G9" s="944"/>
      <c r="H9" s="338" t="s">
        <v>404</v>
      </c>
      <c r="I9" s="945" t="s">
        <v>82</v>
      </c>
      <c r="J9" s="945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83</v>
      </c>
      <c r="E10" s="451" t="s">
        <v>49</v>
      </c>
      <c r="F10" s="946" t="s">
        <v>50</v>
      </c>
      <c r="G10" s="946"/>
      <c r="H10" s="451" t="s">
        <v>51</v>
      </c>
      <c r="I10" s="946" t="s">
        <v>63</v>
      </c>
      <c r="J10" s="946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485</v>
      </c>
      <c r="N11" s="290"/>
      <c r="O11" s="290"/>
      <c r="P11" s="290" t="s">
        <v>483</v>
      </c>
      <c r="Q11" s="456" t="s">
        <v>484</v>
      </c>
      <c r="R11" s="290" t="s">
        <v>546</v>
      </c>
      <c r="S11" s="453"/>
      <c r="T11" s="453"/>
      <c r="U11" s="453"/>
      <c r="V11" s="453"/>
    </row>
    <row r="12" spans="1:256" s="362" customFormat="1" ht="0.95" customHeight="1">
      <c r="A12" s="86"/>
      <c r="B12" s="828" t="s">
        <v>409</v>
      </c>
      <c r="C12" s="937"/>
      <c r="D12" s="938">
        <v>1</v>
      </c>
      <c r="E12" s="939" t="s">
        <v>2821</v>
      </c>
      <c r="F12" s="895"/>
      <c r="G12" s="885">
        <v>0</v>
      </c>
      <c r="H12" s="454"/>
      <c r="I12" s="347"/>
      <c r="J12" s="491" t="s">
        <v>482</v>
      </c>
      <c r="K12" s="758"/>
      <c r="L12" s="363"/>
      <c r="M12" s="830">
        <f>mergeValue(H12)</f>
        <v>0</v>
      </c>
      <c r="N12" s="766"/>
      <c r="O12" s="766"/>
      <c r="P12" s="830" t="str">
        <f>IF(ISERROR(MATCH(Q12,MODesc,0)),"n","y")</f>
        <v>n</v>
      </c>
      <c r="Q12" s="766" t="s">
        <v>2821</v>
      </c>
      <c r="R12" s="830" t="str">
        <f>K12&amp;"("&amp;L12&amp;")"</f>
        <v>()</v>
      </c>
      <c r="S12" s="828"/>
      <c r="T12" s="828"/>
      <c r="U12" s="345"/>
      <c r="V12" s="828"/>
      <c r="W12" s="828"/>
      <c r="X12" s="828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8" t="s">
        <v>409</v>
      </c>
      <c r="C13" s="937"/>
      <c r="D13" s="938"/>
      <c r="E13" s="940"/>
      <c r="F13" s="941"/>
      <c r="G13" s="938">
        <v>1</v>
      </c>
      <c r="H13" s="936" t="s">
        <v>1486</v>
      </c>
      <c r="I13" s="347"/>
      <c r="J13" s="491" t="s">
        <v>482</v>
      </c>
      <c r="K13" s="758"/>
      <c r="L13" s="363"/>
      <c r="M13" s="830" t="str">
        <f>mergeValue(H13)</f>
        <v>Елабужский муниципальный район</v>
      </c>
      <c r="N13" s="766"/>
      <c r="O13" s="766"/>
      <c r="P13" s="766"/>
      <c r="Q13" s="766"/>
      <c r="R13" s="830" t="str">
        <f>K13&amp;"("&amp;L13&amp;")"</f>
        <v>()</v>
      </c>
      <c r="S13" s="828"/>
      <c r="T13" s="828"/>
      <c r="U13" s="345"/>
      <c r="V13" s="828"/>
      <c r="W13" s="828"/>
      <c r="X13" s="828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8" t="s">
        <v>409</v>
      </c>
      <c r="C14" s="937"/>
      <c r="D14" s="938"/>
      <c r="E14" s="940"/>
      <c r="F14" s="942"/>
      <c r="G14" s="938"/>
      <c r="H14" s="936"/>
      <c r="I14" s="903"/>
      <c r="J14" s="885">
        <v>1</v>
      </c>
      <c r="K14" s="896" t="s">
        <v>1497</v>
      </c>
      <c r="L14" s="344" t="s">
        <v>1498</v>
      </c>
      <c r="M14" s="830" t="str">
        <f>mergeValue(H14)</f>
        <v>Елабужский муниципальный район</v>
      </c>
      <c r="N14" s="766"/>
      <c r="O14" s="766"/>
      <c r="P14" s="766"/>
      <c r="Q14" s="766"/>
      <c r="R14" s="830" t="str">
        <f>K14&amp;" ("&amp;L14&amp;")"</f>
        <v>Город Елабуга (92626101)</v>
      </c>
      <c r="S14" s="828"/>
      <c r="T14" s="828"/>
      <c r="U14" s="345"/>
      <c r="V14" s="828"/>
      <c r="W14" s="828"/>
      <c r="X14" s="828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47" t="s">
        <v>558</v>
      </c>
      <c r="E5" s="948"/>
      <c r="F5" s="948"/>
      <c r="G5" s="948"/>
      <c r="H5" s="948"/>
      <c r="I5" s="948"/>
      <c r="J5" s="949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74"/>
      <c r="E6" s="975"/>
      <c r="F6" s="975"/>
      <c r="G6" s="975"/>
      <c r="H6" s="975"/>
      <c r="I6" s="975"/>
      <c r="J6" s="976"/>
    </row>
    <row r="7" spans="1:20" s="598" customFormat="1" ht="5.25" hidden="1">
      <c r="A7" s="407"/>
      <c r="B7" s="407"/>
      <c r="E7" s="977"/>
      <c r="F7" s="977"/>
      <c r="G7" s="972"/>
      <c r="H7" s="972"/>
      <c r="I7" s="972"/>
      <c r="J7" s="972"/>
    </row>
    <row r="8" spans="1:20" s="598" customFormat="1" ht="5.25" hidden="1">
      <c r="A8" s="407"/>
      <c r="B8" s="407"/>
      <c r="E8" s="977"/>
      <c r="F8" s="977"/>
      <c r="G8" s="972"/>
      <c r="H8" s="972"/>
      <c r="I8" s="972"/>
      <c r="J8" s="972"/>
    </row>
    <row r="9" spans="1:20" s="598" customFormat="1" ht="5.25" hidden="1">
      <c r="A9" s="407"/>
      <c r="B9" s="407"/>
      <c r="E9" s="977"/>
      <c r="F9" s="977"/>
      <c r="G9" s="972"/>
      <c r="H9" s="972"/>
      <c r="I9" s="972"/>
      <c r="J9" s="972"/>
    </row>
    <row r="10" spans="1:20" s="598" customFormat="1" ht="5.25" hidden="1">
      <c r="A10" s="407"/>
      <c r="B10" s="407"/>
      <c r="E10" s="977"/>
      <c r="F10" s="977"/>
      <c r="G10" s="972"/>
      <c r="H10" s="972"/>
      <c r="I10" s="972"/>
      <c r="J10" s="972"/>
    </row>
    <row r="11" spans="1:20" s="179" customFormat="1" ht="18.75">
      <c r="A11" s="407"/>
      <c r="B11" s="407"/>
      <c r="D11" s="162"/>
      <c r="E11" s="979" t="s">
        <v>576</v>
      </c>
      <c r="F11" s="979"/>
      <c r="G11" s="906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78"/>
      <c r="F12" s="978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73"/>
      <c r="F13" s="973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70" t="s">
        <v>82</v>
      </c>
      <c r="E17" s="970" t="s">
        <v>279</v>
      </c>
      <c r="F17" s="970" t="s">
        <v>71</v>
      </c>
      <c r="G17" s="970" t="s">
        <v>422</v>
      </c>
      <c r="H17" s="970" t="s">
        <v>82</v>
      </c>
      <c r="I17" s="970"/>
      <c r="J17" s="970" t="s">
        <v>21</v>
      </c>
      <c r="K17" s="971" t="s">
        <v>454</v>
      </c>
      <c r="L17" s="971"/>
      <c r="M17" s="971"/>
      <c r="N17" s="971"/>
      <c r="O17" s="971" t="s">
        <v>559</v>
      </c>
      <c r="P17" s="971"/>
      <c r="Q17" s="971"/>
      <c r="R17" s="971"/>
      <c r="S17" s="970" t="s">
        <v>228</v>
      </c>
    </row>
    <row r="18" spans="1:20" ht="30.75" customHeight="1">
      <c r="D18" s="970"/>
      <c r="E18" s="970"/>
      <c r="F18" s="970"/>
      <c r="G18" s="970"/>
      <c r="H18" s="970"/>
      <c r="I18" s="970"/>
      <c r="J18" s="970"/>
      <c r="K18" s="115" t="s">
        <v>282</v>
      </c>
      <c r="L18" s="970" t="s">
        <v>82</v>
      </c>
      <c r="M18" s="970"/>
      <c r="N18" s="115" t="s">
        <v>214</v>
      </c>
      <c r="O18" s="115" t="s">
        <v>282</v>
      </c>
      <c r="P18" s="970" t="s">
        <v>82</v>
      </c>
      <c r="Q18" s="970"/>
      <c r="R18" s="115" t="s">
        <v>214</v>
      </c>
      <c r="S18" s="970"/>
    </row>
    <row r="19" spans="1:20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69" t="s">
        <v>63</v>
      </c>
      <c r="I19" s="969"/>
      <c r="J19" s="40" t="s">
        <v>64</v>
      </c>
      <c r="K19" s="40" t="s">
        <v>169</v>
      </c>
      <c r="L19" s="969" t="s">
        <v>170</v>
      </c>
      <c r="M19" s="969"/>
      <c r="N19" s="40" t="s">
        <v>193</v>
      </c>
      <c r="O19" s="40" t="s">
        <v>194</v>
      </c>
      <c r="P19" s="969" t="s">
        <v>195</v>
      </c>
      <c r="Q19" s="969"/>
      <c r="R19" s="40" t="s">
        <v>196</v>
      </c>
      <c r="S19" s="40" t="s">
        <v>197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4" customFormat="1" ht="17.100000000000001" customHeight="1">
      <c r="A21" s="281">
        <v>5</v>
      </c>
      <c r="C21" s="401"/>
      <c r="D21" s="957">
        <v>1</v>
      </c>
      <c r="E21" s="963" t="s">
        <v>564</v>
      </c>
      <c r="F21" s="965" t="s">
        <v>702</v>
      </c>
      <c r="G21" s="968" t="s">
        <v>74</v>
      </c>
      <c r="H21" s="957"/>
      <c r="I21" s="957">
        <v>1</v>
      </c>
      <c r="J21" s="959" t="s">
        <v>2822</v>
      </c>
      <c r="K21" s="955" t="s">
        <v>75</v>
      </c>
      <c r="L21" s="962"/>
      <c r="M21" s="962" t="s">
        <v>83</v>
      </c>
      <c r="N21" s="953"/>
      <c r="O21" s="955" t="s">
        <v>75</v>
      </c>
      <c r="P21" s="897"/>
      <c r="Q21" s="897" t="s">
        <v>83</v>
      </c>
      <c r="R21" s="907"/>
      <c r="S21" s="889"/>
    </row>
    <row r="22" spans="1:20" s="884" customFormat="1" ht="17.100000000000001" customHeight="1">
      <c r="A22" s="281"/>
      <c r="C22" s="179"/>
      <c r="D22" s="958"/>
      <c r="E22" s="964"/>
      <c r="F22" s="966"/>
      <c r="G22" s="956"/>
      <c r="H22" s="958"/>
      <c r="I22" s="958"/>
      <c r="J22" s="960"/>
      <c r="K22" s="956"/>
      <c r="L22" s="958"/>
      <c r="M22" s="958"/>
      <c r="N22" s="954"/>
      <c r="O22" s="956"/>
      <c r="P22" s="305"/>
      <c r="Q22" s="119"/>
      <c r="R22" s="119"/>
      <c r="S22" s="120"/>
    </row>
    <row r="23" spans="1:20" s="884" customFormat="1" ht="15" customHeight="1">
      <c r="A23" s="281"/>
      <c r="C23" s="179"/>
      <c r="D23" s="958"/>
      <c r="E23" s="964"/>
      <c r="F23" s="966"/>
      <c r="G23" s="956"/>
      <c r="H23" s="958"/>
      <c r="I23" s="958"/>
      <c r="J23" s="961"/>
      <c r="K23" s="956"/>
      <c r="L23" s="118"/>
      <c r="M23" s="119"/>
      <c r="N23" s="119"/>
      <c r="O23" s="119"/>
      <c r="P23" s="119"/>
      <c r="Q23" s="119"/>
      <c r="R23" s="119"/>
      <c r="S23" s="120"/>
    </row>
    <row r="24" spans="1:20" s="884" customFormat="1" ht="15" customHeight="1">
      <c r="A24" s="281"/>
      <c r="C24" s="179"/>
      <c r="D24" s="958"/>
      <c r="E24" s="964"/>
      <c r="F24" s="967"/>
      <c r="G24" s="956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9" hidden="1" customWidth="1"/>
    <col min="2" max="4" width="3.7109375" style="766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6"/>
    <col min="12" max="12" width="11.140625" style="766" customWidth="1"/>
    <col min="13" max="20" width="10.5703125" style="766"/>
    <col min="21" max="16384" width="10.5703125" style="742"/>
  </cols>
  <sheetData>
    <row r="1" spans="1:20" ht="3" customHeight="1">
      <c r="A1" s="769" t="s">
        <v>195</v>
      </c>
    </row>
    <row r="2" spans="1:20" ht="22.5">
      <c r="F2" s="981" t="s">
        <v>460</v>
      </c>
      <c r="G2" s="982"/>
      <c r="H2" s="983"/>
      <c r="I2" s="803"/>
    </row>
    <row r="3" spans="1:20" ht="3" customHeight="1"/>
    <row r="4" spans="1:20" s="763" customFormat="1" ht="11.25">
      <c r="A4" s="768"/>
      <c r="B4" s="768"/>
      <c r="C4" s="768"/>
      <c r="D4" s="768"/>
      <c r="F4" s="938" t="s">
        <v>430</v>
      </c>
      <c r="G4" s="938"/>
      <c r="H4" s="938"/>
      <c r="I4" s="984" t="s">
        <v>431</v>
      </c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</row>
    <row r="5" spans="1:20" s="763" customFormat="1" ht="11.25" customHeight="1">
      <c r="A5" s="768"/>
      <c r="B5" s="768"/>
      <c r="C5" s="768"/>
      <c r="D5" s="768"/>
      <c r="F5" s="781" t="s">
        <v>82</v>
      </c>
      <c r="G5" s="793" t="s">
        <v>433</v>
      </c>
      <c r="H5" s="780" t="s">
        <v>424</v>
      </c>
      <c r="I5" s="984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</row>
    <row r="6" spans="1:20" s="763" customFormat="1" ht="12" customHeight="1">
      <c r="A6" s="768"/>
      <c r="B6" s="768"/>
      <c r="C6" s="768"/>
      <c r="D6" s="768"/>
      <c r="F6" s="782" t="s">
        <v>83</v>
      </c>
      <c r="G6" s="784">
        <v>2</v>
      </c>
      <c r="H6" s="785">
        <v>3</v>
      </c>
      <c r="I6" s="783">
        <v>4</v>
      </c>
      <c r="J6" s="768">
        <v>4</v>
      </c>
      <c r="K6" s="768"/>
      <c r="L6" s="768"/>
      <c r="M6" s="768"/>
      <c r="N6" s="768"/>
      <c r="O6" s="768"/>
      <c r="P6" s="768"/>
      <c r="Q6" s="768"/>
      <c r="R6" s="768"/>
      <c r="S6" s="768"/>
      <c r="T6" s="768"/>
    </row>
    <row r="7" spans="1:20" s="763" customFormat="1" ht="18.75">
      <c r="A7" s="768"/>
      <c r="B7" s="768"/>
      <c r="C7" s="768"/>
      <c r="D7" s="768"/>
      <c r="F7" s="791">
        <v>1</v>
      </c>
      <c r="G7" s="799" t="s">
        <v>461</v>
      </c>
      <c r="H7" s="779" t="str">
        <f>IF(dateCh="","",dateCh)</f>
        <v>04.05.2022</v>
      </c>
      <c r="I7" s="764" t="s">
        <v>462</v>
      </c>
      <c r="J7" s="790"/>
      <c r="K7" s="768"/>
      <c r="L7" s="768"/>
      <c r="M7" s="768"/>
      <c r="N7" s="768"/>
      <c r="O7" s="768"/>
      <c r="P7" s="768"/>
      <c r="Q7" s="768"/>
      <c r="R7" s="768"/>
      <c r="S7" s="768"/>
      <c r="T7" s="768"/>
    </row>
    <row r="8" spans="1:20" s="763" customFormat="1" ht="45">
      <c r="A8" s="985">
        <v>1</v>
      </c>
      <c r="B8" s="768"/>
      <c r="C8" s="768"/>
      <c r="D8" s="768"/>
      <c r="F8" s="791" t="str">
        <f>"2." &amp;mergeValue(A8)</f>
        <v>2.1</v>
      </c>
      <c r="G8" s="799" t="s">
        <v>463</v>
      </c>
      <c r="H8" s="779" t="str">
        <f>IF('Перечень тарифов'!R21="","наименование отсутствует","" &amp; 'Перечень тарифов'!R21 &amp; "")</f>
        <v>наименование отсутствует</v>
      </c>
      <c r="I8" s="764" t="s">
        <v>551</v>
      </c>
      <c r="J8" s="790"/>
      <c r="K8" s="768"/>
      <c r="L8" s="768"/>
      <c r="M8" s="768"/>
      <c r="N8" s="768"/>
      <c r="O8" s="768"/>
      <c r="P8" s="768"/>
      <c r="Q8" s="768"/>
      <c r="R8" s="768"/>
      <c r="S8" s="768"/>
      <c r="T8" s="768"/>
    </row>
    <row r="9" spans="1:20" s="763" customFormat="1" ht="22.5">
      <c r="A9" s="985"/>
      <c r="B9" s="768"/>
      <c r="C9" s="768"/>
      <c r="D9" s="768"/>
      <c r="F9" s="791" t="str">
        <f>"3." &amp;mergeValue(A9)</f>
        <v>3.1</v>
      </c>
      <c r="G9" s="799" t="s">
        <v>464</v>
      </c>
      <c r="H9" s="779" t="str">
        <f>IF('Перечень тарифов'!F21="","наименование отсутствует","" &amp; 'Перечень тарифов'!F21 &amp; "")</f>
        <v>Горячее водоснабжение</v>
      </c>
      <c r="I9" s="764" t="s">
        <v>549</v>
      </c>
      <c r="J9" s="790"/>
      <c r="K9" s="768"/>
      <c r="L9" s="768"/>
      <c r="M9" s="768"/>
      <c r="N9" s="768"/>
      <c r="O9" s="768"/>
      <c r="P9" s="768"/>
      <c r="Q9" s="768"/>
      <c r="R9" s="768"/>
      <c r="S9" s="768"/>
      <c r="T9" s="768"/>
    </row>
    <row r="10" spans="1:20" s="763" customFormat="1" ht="22.5">
      <c r="A10" s="985"/>
      <c r="B10" s="768"/>
      <c r="C10" s="768"/>
      <c r="D10" s="768"/>
      <c r="F10" s="791" t="str">
        <f>"4."&amp;mergeValue(A10)</f>
        <v>4.1</v>
      </c>
      <c r="G10" s="799" t="s">
        <v>465</v>
      </c>
      <c r="H10" s="780" t="s">
        <v>434</v>
      </c>
      <c r="I10" s="764"/>
      <c r="J10" s="790"/>
      <c r="K10" s="768"/>
      <c r="L10" s="768"/>
      <c r="M10" s="768"/>
      <c r="N10" s="768"/>
      <c r="O10" s="768"/>
      <c r="P10" s="768"/>
      <c r="Q10" s="768"/>
      <c r="R10" s="768"/>
      <c r="S10" s="768"/>
      <c r="T10" s="768"/>
    </row>
    <row r="11" spans="1:20" s="763" customFormat="1" ht="18.75">
      <c r="A11" s="985"/>
      <c r="B11" s="985">
        <v>1</v>
      </c>
      <c r="C11" s="795"/>
      <c r="D11" s="795"/>
      <c r="F11" s="791" t="str">
        <f>"4."&amp;mergeValue(A11) &amp;"."&amp;mergeValue(B11)</f>
        <v>4.1.1</v>
      </c>
      <c r="G11" s="786" t="s">
        <v>553</v>
      </c>
      <c r="H11" s="779" t="str">
        <f>IF(region_name="","",region_name)</f>
        <v>Республика Татарстан</v>
      </c>
      <c r="I11" s="764" t="s">
        <v>468</v>
      </c>
      <c r="J11" s="790"/>
      <c r="K11" s="768"/>
      <c r="L11" s="768"/>
      <c r="M11" s="768"/>
      <c r="N11" s="768"/>
      <c r="O11" s="768"/>
      <c r="P11" s="768"/>
      <c r="Q11" s="768"/>
      <c r="R11" s="768"/>
      <c r="S11" s="768"/>
      <c r="T11" s="768"/>
    </row>
    <row r="12" spans="1:20" s="763" customFormat="1" ht="22.5">
      <c r="A12" s="985"/>
      <c r="B12" s="985"/>
      <c r="C12" s="985">
        <v>1</v>
      </c>
      <c r="D12" s="795"/>
      <c r="F12" s="791" t="str">
        <f>"4."&amp;mergeValue(A12) &amp;"."&amp;mergeValue(B12)&amp;"."&amp;mergeValue(C12)</f>
        <v>4.1.1.1</v>
      </c>
      <c r="G12" s="794" t="s">
        <v>466</v>
      </c>
      <c r="H12" s="779" t="str">
        <f>IF(Территории!H13="","","" &amp; Территории!H13 &amp; "")</f>
        <v>Елабужский муниципальный район</v>
      </c>
      <c r="I12" s="764" t="s">
        <v>469</v>
      </c>
      <c r="J12" s="790"/>
      <c r="K12" s="768"/>
      <c r="L12" s="768"/>
      <c r="M12" s="768"/>
      <c r="N12" s="768"/>
      <c r="O12" s="768"/>
      <c r="P12" s="768"/>
      <c r="Q12" s="768"/>
      <c r="R12" s="768"/>
      <c r="S12" s="768"/>
      <c r="T12" s="768"/>
    </row>
    <row r="13" spans="1:20" s="763" customFormat="1" ht="56.25">
      <c r="A13" s="985"/>
      <c r="B13" s="985"/>
      <c r="C13" s="985"/>
      <c r="D13" s="795">
        <v>1</v>
      </c>
      <c r="F13" s="791" t="str">
        <f>"4."&amp;mergeValue(A13) &amp;"."&amp;mergeValue(B13)&amp;"."&amp;mergeValue(C13)&amp;"."&amp;mergeValue(D13)</f>
        <v>4.1.1.1.1</v>
      </c>
      <c r="G13" s="802" t="s">
        <v>467</v>
      </c>
      <c r="H13" s="779" t="str">
        <f>IF(Территории!R14="","","" &amp; Территории!R14 &amp; "")</f>
        <v>Город Елабуга (92626101)</v>
      </c>
      <c r="I13" s="888" t="s">
        <v>552</v>
      </c>
      <c r="J13" s="790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0" s="788" customFormat="1" ht="3" customHeight="1">
      <c r="A14" s="789"/>
      <c r="B14" s="789"/>
      <c r="C14" s="789"/>
      <c r="D14" s="789"/>
      <c r="F14" s="787"/>
      <c r="G14" s="800"/>
      <c r="H14" s="801"/>
      <c r="I14" s="770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</row>
    <row r="15" spans="1:20" s="788" customFormat="1" ht="15" customHeight="1">
      <c r="A15" s="789"/>
      <c r="B15" s="789"/>
      <c r="C15" s="789"/>
      <c r="D15" s="789"/>
      <c r="F15" s="787"/>
      <c r="G15" s="980" t="s">
        <v>554</v>
      </c>
      <c r="H15" s="980"/>
      <c r="I15" s="770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10" sqref="F10:G13"/>
    </sheetView>
  </sheetViews>
  <sheetFormatPr defaultColWidth="10.5703125" defaultRowHeight="14.25"/>
  <cols>
    <col min="1" max="1" width="9.140625" style="752" hidden="1" customWidth="1"/>
    <col min="2" max="2" width="9.140625" style="761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7"/>
    <col min="12" max="16384" width="10.5703125" style="742"/>
  </cols>
  <sheetData>
    <row r="1" spans="1:17" hidden="1">
      <c r="N1" s="797"/>
      <c r="O1" s="797"/>
      <c r="Q1" s="797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6" t="s">
        <v>609</v>
      </c>
      <c r="E5" s="986"/>
      <c r="F5" s="986"/>
      <c r="G5" s="986"/>
      <c r="H5" s="804"/>
    </row>
    <row r="6" spans="1:17" ht="3" customHeight="1">
      <c r="C6" s="750"/>
      <c r="D6" s="743"/>
      <c r="E6" s="749"/>
      <c r="F6" s="749"/>
      <c r="G6" s="748"/>
      <c r="H6" s="772"/>
    </row>
    <row r="7" spans="1:17">
      <c r="C7" s="750"/>
      <c r="D7" s="987" t="s">
        <v>430</v>
      </c>
      <c r="E7" s="987"/>
      <c r="F7" s="987"/>
      <c r="G7" s="987"/>
      <c r="H7" s="988" t="s">
        <v>431</v>
      </c>
    </row>
    <row r="8" spans="1:17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88"/>
    </row>
    <row r="9" spans="1:17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17" ht="21" customHeight="1">
      <c r="A10" s="771"/>
      <c r="C10" s="750"/>
      <c r="D10" s="762" t="s">
        <v>83</v>
      </c>
      <c r="E10" s="805" t="s">
        <v>586</v>
      </c>
      <c r="F10" s="854" t="s">
        <v>2823</v>
      </c>
      <c r="G10" s="908" t="s">
        <v>2831</v>
      </c>
      <c r="H10" s="989" t="s">
        <v>587</v>
      </c>
    </row>
    <row r="11" spans="1:17" ht="21" customHeight="1">
      <c r="A11" s="771"/>
      <c r="C11" s="750"/>
      <c r="D11" s="762" t="s">
        <v>49</v>
      </c>
      <c r="E11" s="805" t="s">
        <v>588</v>
      </c>
      <c r="F11" s="854" t="s">
        <v>2823</v>
      </c>
      <c r="G11" s="908" t="s">
        <v>2831</v>
      </c>
      <c r="H11" s="990"/>
    </row>
    <row r="12" spans="1:17" ht="21" customHeight="1">
      <c r="A12" s="753"/>
      <c r="C12" s="746"/>
      <c r="D12" s="762" t="s">
        <v>50</v>
      </c>
      <c r="E12" s="805" t="s">
        <v>589</v>
      </c>
      <c r="F12" s="854" t="s">
        <v>2824</v>
      </c>
      <c r="G12" s="908" t="s">
        <v>2830</v>
      </c>
      <c r="H12" s="990"/>
      <c r="I12" s="767"/>
      <c r="K12" s="742"/>
    </row>
    <row r="13" spans="1:17" ht="21" customHeight="1">
      <c r="A13" s="753"/>
      <c r="C13" s="746"/>
      <c r="D13" s="762" t="s">
        <v>51</v>
      </c>
      <c r="E13" s="805" t="s">
        <v>590</v>
      </c>
      <c r="F13" s="854" t="s">
        <v>2825</v>
      </c>
      <c r="G13" s="908" t="s">
        <v>2832</v>
      </c>
      <c r="H13" s="990"/>
      <c r="I13" s="767"/>
      <c r="K13" s="742"/>
    </row>
    <row r="14" spans="1:17" ht="15" customHeight="1">
      <c r="A14" s="771"/>
      <c r="C14" s="750"/>
      <c r="D14" s="756"/>
      <c r="E14" s="807" t="s">
        <v>310</v>
      </c>
      <c r="F14" s="778"/>
      <c r="G14" s="776"/>
      <c r="H14" s="991"/>
    </row>
    <row r="15" spans="1:17">
      <c r="D15" s="809"/>
      <c r="E15" s="809"/>
      <c r="F15" s="809"/>
      <c r="G15" s="809"/>
      <c r="H15" s="809"/>
    </row>
  </sheetData>
  <sheetProtection password="FA9C" sheet="1" objects="1" scenarios="1" formatColumns="0" formatRows="0"/>
  <dataConsolidate leftLabels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2" location="'Форма 1.10'!$G$12" tooltip="Кликните по гиперссылке, чтобы перейти по ссылке на обосновывающие документы или отредактировать её" display="https://portal.eias.ru/Portal/DownloadPage.aspx?type=12&amp;guid=c190a9d8-4e9b-4f6c-beab-c71969f1e35d"/>
    <hyperlink ref="G10" location="'Форма 1.10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"/>
    <hyperlink ref="G11" location="'Форма 1.10'!$G$11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"/>
    <hyperlink ref="G13" location="'Форма 1.10'!$G$13" tooltip="Кликните по гиперссылке, чтобы перейти по ссылке на обосновывающие документы или отредактировать её" display="https://portal.eias.ru/Portal/DownloadPage.aspx?type=12&amp;guid=42dae72a-7e85-450c-86da-8ee91fa34d6d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9" hidden="1" customWidth="1"/>
    <col min="2" max="4" width="3.7109375" style="766" hidden="1" customWidth="1"/>
    <col min="5" max="5" width="3.7109375" style="751" customWidth="1"/>
    <col min="6" max="6" width="9.7109375" style="823" customWidth="1"/>
    <col min="7" max="7" width="37.7109375" style="823" customWidth="1"/>
    <col min="8" max="8" width="66.85546875" style="823" customWidth="1"/>
    <col min="9" max="9" width="115.7109375" style="823" customWidth="1"/>
    <col min="10" max="11" width="10.5703125" style="766"/>
    <col min="12" max="12" width="11.140625" style="766" customWidth="1"/>
    <col min="13" max="20" width="10.5703125" style="766"/>
    <col min="21" max="16384" width="10.5703125" style="823"/>
  </cols>
  <sheetData>
    <row r="1" spans="1:20" ht="3" customHeight="1">
      <c r="A1" s="769" t="s">
        <v>195</v>
      </c>
    </row>
    <row r="2" spans="1:20" ht="22.5">
      <c r="F2" s="981" t="s">
        <v>460</v>
      </c>
      <c r="G2" s="982"/>
      <c r="H2" s="983"/>
      <c r="I2" s="803"/>
    </row>
    <row r="3" spans="1:20" ht="3" customHeight="1"/>
    <row r="4" spans="1:20" s="763" customFormat="1" ht="11.25">
      <c r="A4" s="768"/>
      <c r="B4" s="768"/>
      <c r="C4" s="768"/>
      <c r="D4" s="768"/>
      <c r="F4" s="938" t="s">
        <v>430</v>
      </c>
      <c r="G4" s="938"/>
      <c r="H4" s="938"/>
      <c r="I4" s="984" t="s">
        <v>431</v>
      </c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</row>
    <row r="5" spans="1:20" s="763" customFormat="1" ht="11.25" customHeight="1">
      <c r="A5" s="768"/>
      <c r="B5" s="768"/>
      <c r="C5" s="768"/>
      <c r="D5" s="768"/>
      <c r="F5" s="886" t="s">
        <v>82</v>
      </c>
      <c r="G5" s="793" t="s">
        <v>433</v>
      </c>
      <c r="H5" s="899" t="s">
        <v>424</v>
      </c>
      <c r="I5" s="984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</row>
    <row r="6" spans="1:20" s="763" customFormat="1" ht="12" customHeight="1">
      <c r="A6" s="768"/>
      <c r="B6" s="768"/>
      <c r="C6" s="768"/>
      <c r="D6" s="768"/>
      <c r="F6" s="782" t="s">
        <v>83</v>
      </c>
      <c r="G6" s="784">
        <v>2</v>
      </c>
      <c r="H6" s="785">
        <v>3</v>
      </c>
      <c r="I6" s="783">
        <v>4</v>
      </c>
      <c r="J6" s="768">
        <v>4</v>
      </c>
      <c r="K6" s="768"/>
      <c r="L6" s="768"/>
      <c r="M6" s="768"/>
      <c r="N6" s="768"/>
      <c r="O6" s="768"/>
      <c r="P6" s="768"/>
      <c r="Q6" s="768"/>
      <c r="R6" s="768"/>
      <c r="S6" s="768"/>
      <c r="T6" s="768"/>
    </row>
    <row r="7" spans="1:20" s="763" customFormat="1" ht="18.75">
      <c r="A7" s="768"/>
      <c r="B7" s="768"/>
      <c r="C7" s="768"/>
      <c r="D7" s="768"/>
      <c r="F7" s="900">
        <v>1</v>
      </c>
      <c r="G7" s="799" t="s">
        <v>461</v>
      </c>
      <c r="H7" s="890" t="str">
        <f>IF(dateCh="","",dateCh)</f>
        <v>04.05.2022</v>
      </c>
      <c r="I7" s="764" t="s">
        <v>462</v>
      </c>
      <c r="J7" s="790"/>
      <c r="K7" s="768"/>
      <c r="L7" s="768"/>
      <c r="M7" s="768"/>
      <c r="N7" s="768"/>
      <c r="O7" s="768"/>
      <c r="P7" s="768"/>
      <c r="Q7" s="768"/>
      <c r="R7" s="768"/>
      <c r="S7" s="768"/>
      <c r="T7" s="768"/>
    </row>
    <row r="8" spans="1:20" s="763" customFormat="1" ht="45">
      <c r="A8" s="985">
        <v>1</v>
      </c>
      <c r="B8" s="768"/>
      <c r="C8" s="768"/>
      <c r="D8" s="768"/>
      <c r="F8" s="900" t="str">
        <f>"2." &amp;mergeValue(A8)</f>
        <v>2.1</v>
      </c>
      <c r="G8" s="799" t="s">
        <v>463</v>
      </c>
      <c r="H8" s="890" t="str">
        <f>IF('Перечень тарифов'!R21="","наименование отсутствует","" &amp; 'Перечень тарифов'!R21 &amp; "")</f>
        <v>наименование отсутствует</v>
      </c>
      <c r="I8" s="764" t="s">
        <v>551</v>
      </c>
      <c r="J8" s="790"/>
      <c r="K8" s="768"/>
      <c r="L8" s="768"/>
      <c r="M8" s="768"/>
      <c r="N8" s="768"/>
      <c r="O8" s="768"/>
      <c r="P8" s="768"/>
      <c r="Q8" s="768"/>
      <c r="R8" s="768"/>
      <c r="S8" s="768"/>
      <c r="T8" s="768"/>
    </row>
    <row r="9" spans="1:20" s="763" customFormat="1" ht="22.5">
      <c r="A9" s="985"/>
      <c r="B9" s="768"/>
      <c r="C9" s="768"/>
      <c r="D9" s="768"/>
      <c r="F9" s="900" t="str">
        <f>"3." &amp;mergeValue(A9)</f>
        <v>3.1</v>
      </c>
      <c r="G9" s="799" t="s">
        <v>464</v>
      </c>
      <c r="H9" s="890" t="str">
        <f>IF('Перечень тарифов'!F21="","наименование отсутствует","" &amp; 'Перечень тарифов'!F21 &amp; "")</f>
        <v>Горячее водоснабжение</v>
      </c>
      <c r="I9" s="764" t="s">
        <v>549</v>
      </c>
      <c r="J9" s="790"/>
      <c r="K9" s="768"/>
      <c r="L9" s="768"/>
      <c r="M9" s="768"/>
      <c r="N9" s="768"/>
      <c r="O9" s="768"/>
      <c r="P9" s="768"/>
      <c r="Q9" s="768"/>
      <c r="R9" s="768"/>
      <c r="S9" s="768"/>
      <c r="T9" s="768"/>
    </row>
    <row r="10" spans="1:20" s="763" customFormat="1" ht="22.5">
      <c r="A10" s="985"/>
      <c r="B10" s="768"/>
      <c r="C10" s="768"/>
      <c r="D10" s="768"/>
      <c r="F10" s="900" t="str">
        <f>"4."&amp;mergeValue(A10)</f>
        <v>4.1</v>
      </c>
      <c r="G10" s="799" t="s">
        <v>465</v>
      </c>
      <c r="H10" s="899" t="s">
        <v>434</v>
      </c>
      <c r="I10" s="764"/>
      <c r="J10" s="790"/>
      <c r="K10" s="768"/>
      <c r="L10" s="768"/>
      <c r="M10" s="768"/>
      <c r="N10" s="768"/>
      <c r="O10" s="768"/>
      <c r="P10" s="768"/>
      <c r="Q10" s="768"/>
      <c r="R10" s="768"/>
      <c r="S10" s="768"/>
      <c r="T10" s="768"/>
    </row>
    <row r="11" spans="1:20" s="763" customFormat="1" ht="18.75">
      <c r="A11" s="985"/>
      <c r="B11" s="985">
        <v>1</v>
      </c>
      <c r="C11" s="887"/>
      <c r="D11" s="887"/>
      <c r="F11" s="900" t="str">
        <f>"4."&amp;mergeValue(A11) &amp;"."&amp;mergeValue(B11)</f>
        <v>4.1.1</v>
      </c>
      <c r="G11" s="786" t="s">
        <v>553</v>
      </c>
      <c r="H11" s="890" t="str">
        <f>IF(region_name="","",region_name)</f>
        <v>Республика Татарстан</v>
      </c>
      <c r="I11" s="764" t="s">
        <v>468</v>
      </c>
      <c r="J11" s="790"/>
      <c r="K11" s="768"/>
      <c r="L11" s="768"/>
      <c r="M11" s="768"/>
      <c r="N11" s="768"/>
      <c r="O11" s="768"/>
      <c r="P11" s="768"/>
      <c r="Q11" s="768"/>
      <c r="R11" s="768"/>
      <c r="S11" s="768"/>
      <c r="T11" s="768"/>
    </row>
    <row r="12" spans="1:20" s="763" customFormat="1" ht="22.5">
      <c r="A12" s="985"/>
      <c r="B12" s="985"/>
      <c r="C12" s="985">
        <v>1</v>
      </c>
      <c r="D12" s="887"/>
      <c r="F12" s="900" t="str">
        <f>"4."&amp;mergeValue(A12) &amp;"."&amp;mergeValue(B12)&amp;"."&amp;mergeValue(C12)</f>
        <v>4.1.1.1</v>
      </c>
      <c r="G12" s="794" t="s">
        <v>466</v>
      </c>
      <c r="H12" s="890" t="str">
        <f>IF(Территории!H13="","","" &amp; Территории!H13 &amp; "")</f>
        <v>Елабужский муниципальный район</v>
      </c>
      <c r="I12" s="764" t="s">
        <v>469</v>
      </c>
      <c r="J12" s="790"/>
      <c r="K12" s="768"/>
      <c r="L12" s="768"/>
      <c r="M12" s="768"/>
      <c r="N12" s="768"/>
      <c r="O12" s="768"/>
      <c r="P12" s="768"/>
      <c r="Q12" s="768"/>
      <c r="R12" s="768"/>
      <c r="S12" s="768"/>
      <c r="T12" s="768"/>
    </row>
    <row r="13" spans="1:20" s="763" customFormat="1" ht="56.25">
      <c r="A13" s="985"/>
      <c r="B13" s="985"/>
      <c r="C13" s="985"/>
      <c r="D13" s="887">
        <v>1</v>
      </c>
      <c r="F13" s="900" t="str">
        <f>"4."&amp;mergeValue(A13) &amp;"."&amp;mergeValue(B13)&amp;"."&amp;mergeValue(C13)&amp;"."&amp;mergeValue(D13)</f>
        <v>4.1.1.1.1</v>
      </c>
      <c r="G13" s="802" t="s">
        <v>467</v>
      </c>
      <c r="H13" s="890" t="str">
        <f>IF(Территории!R14="","","" &amp; Территории!R14 &amp; "")</f>
        <v>Город Елабуга (92626101)</v>
      </c>
      <c r="I13" s="888" t="s">
        <v>552</v>
      </c>
      <c r="J13" s="790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0" s="788" customFormat="1" ht="3" customHeight="1">
      <c r="A14" s="789"/>
      <c r="B14" s="789"/>
      <c r="C14" s="789"/>
      <c r="D14" s="789"/>
      <c r="F14" s="787"/>
      <c r="G14" s="800"/>
      <c r="H14" s="801"/>
      <c r="I14" s="770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</row>
    <row r="15" spans="1:20" s="788" customFormat="1" ht="15" customHeight="1">
      <c r="A15" s="789"/>
      <c r="B15" s="789"/>
      <c r="C15" s="789"/>
      <c r="D15" s="789"/>
      <c r="F15" s="787"/>
      <c r="G15" s="980" t="s">
        <v>554</v>
      </c>
      <c r="H15" s="980"/>
      <c r="I15" s="770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16" zoomScaleNormal="100" workbookViewId="0">
      <selection activeCell="J25" sqref="J25"/>
    </sheetView>
  </sheetViews>
  <sheetFormatPr defaultColWidth="10.5703125" defaultRowHeight="14.25"/>
  <cols>
    <col min="1" max="1" width="9.140625" style="752" hidden="1" customWidth="1"/>
    <col min="2" max="2" width="9.140625" style="761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7"/>
    <col min="16" max="16384" width="10.5703125" style="742"/>
  </cols>
  <sheetData>
    <row r="1" spans="1:32" hidden="1">
      <c r="S1" s="796"/>
      <c r="AF1" s="797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6" t="s">
        <v>614</v>
      </c>
      <c r="E5" s="986"/>
      <c r="F5" s="986"/>
      <c r="G5" s="986"/>
      <c r="H5" s="986"/>
      <c r="I5" s="986"/>
      <c r="J5" s="986"/>
      <c r="K5" s="986"/>
      <c r="L5" s="792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2"/>
    </row>
    <row r="7" spans="1:32" ht="18.75">
      <c r="C7" s="750"/>
      <c r="D7" s="743"/>
      <c r="E7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1010" t="str">
        <f>IF(datePr_ch="",IF(datePr="","",datePr),datePr_ch)</f>
        <v>29.04.2022</v>
      </c>
      <c r="G7" s="1010"/>
      <c r="H7" s="1010"/>
      <c r="I7" s="1010"/>
      <c r="J7" s="1010"/>
      <c r="K7" s="1010"/>
      <c r="L7" s="876"/>
      <c r="M7" s="765"/>
    </row>
    <row r="8" spans="1:32" ht="18.75">
      <c r="C8" s="750"/>
      <c r="D8" s="743"/>
      <c r="E8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1010" t="str">
        <f>IF(numberPr_ch="",IF(numberPr="","",numberPr),numberPr_ch)</f>
        <v>53-22/2082</v>
      </c>
      <c r="G8" s="1010"/>
      <c r="H8" s="1010"/>
      <c r="I8" s="1010"/>
      <c r="J8" s="1010"/>
      <c r="K8" s="1010"/>
      <c r="L8" s="876"/>
      <c r="M8" s="765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2"/>
    </row>
    <row r="10" spans="1:32" ht="21" customHeight="1">
      <c r="C10" s="750"/>
      <c r="D10" s="987" t="s">
        <v>430</v>
      </c>
      <c r="E10" s="987"/>
      <c r="F10" s="987"/>
      <c r="G10" s="987"/>
      <c r="H10" s="987"/>
      <c r="I10" s="987"/>
      <c r="J10" s="987"/>
      <c r="K10" s="987"/>
      <c r="L10" s="988" t="s">
        <v>431</v>
      </c>
    </row>
    <row r="11" spans="1:32" ht="21" customHeight="1">
      <c r="C11" s="750"/>
      <c r="D11" s="1011" t="s">
        <v>82</v>
      </c>
      <c r="E11" s="1001" t="s">
        <v>279</v>
      </c>
      <c r="F11" s="1001" t="s">
        <v>21</v>
      </c>
      <c r="G11" s="1013" t="s">
        <v>591</v>
      </c>
      <c r="H11" s="1014"/>
      <c r="I11" s="1015"/>
      <c r="J11" s="1001" t="s">
        <v>424</v>
      </c>
      <c r="K11" s="1001" t="s">
        <v>432</v>
      </c>
      <c r="L11" s="988"/>
    </row>
    <row r="12" spans="1:32" ht="21" customHeight="1">
      <c r="C12" s="750"/>
      <c r="D12" s="1012"/>
      <c r="E12" s="1002"/>
      <c r="F12" s="1002"/>
      <c r="G12" s="1003" t="s">
        <v>592</v>
      </c>
      <c r="H12" s="1004"/>
      <c r="I12" s="755" t="s">
        <v>593</v>
      </c>
      <c r="J12" s="1002"/>
      <c r="K12" s="1002"/>
      <c r="L12" s="988"/>
    </row>
    <row r="13" spans="1:32" ht="12" customHeight="1">
      <c r="C13" s="750"/>
      <c r="D13" s="745" t="s">
        <v>83</v>
      </c>
      <c r="E13" s="745" t="s">
        <v>49</v>
      </c>
      <c r="F13" s="745" t="s">
        <v>50</v>
      </c>
      <c r="G13" s="1005" t="s">
        <v>51</v>
      </c>
      <c r="H13" s="1005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32" ht="14.25" customHeight="1">
      <c r="A14" s="771"/>
      <c r="C14" s="750"/>
      <c r="D14" s="808">
        <v>1</v>
      </c>
      <c r="E14" s="992" t="s">
        <v>594</v>
      </c>
      <c r="F14" s="1006"/>
      <c r="G14" s="1006"/>
      <c r="H14" s="1006"/>
      <c r="I14" s="1006"/>
      <c r="J14" s="1006"/>
      <c r="K14" s="1006"/>
      <c r="L14" s="759"/>
      <c r="M14" s="810"/>
    </row>
    <row r="15" spans="1:32" ht="56.25">
      <c r="A15" s="771"/>
      <c r="C15" s="750"/>
      <c r="D15" s="808" t="s">
        <v>277</v>
      </c>
      <c r="E15" s="774" t="s">
        <v>434</v>
      </c>
      <c r="F15" s="774" t="s">
        <v>434</v>
      </c>
      <c r="G15" s="998" t="s">
        <v>434</v>
      </c>
      <c r="H15" s="999"/>
      <c r="I15" s="774" t="s">
        <v>434</v>
      </c>
      <c r="J15" s="904" t="s">
        <v>2826</v>
      </c>
      <c r="K15" s="908" t="s">
        <v>2827</v>
      </c>
      <c r="L15" s="764" t="s">
        <v>595</v>
      </c>
      <c r="M15" s="810"/>
    </row>
    <row r="16" spans="1:32" ht="18.75">
      <c r="A16" s="771"/>
      <c r="B16" s="761">
        <v>3</v>
      </c>
      <c r="C16" s="750"/>
      <c r="D16" s="811">
        <v>2</v>
      </c>
      <c r="E16" s="1007" t="s">
        <v>596</v>
      </c>
      <c r="F16" s="1008"/>
      <c r="G16" s="1008"/>
      <c r="H16" s="1009"/>
      <c r="I16" s="1009"/>
      <c r="J16" s="1009" t="s">
        <v>434</v>
      </c>
      <c r="K16" s="1009"/>
      <c r="L16" s="806"/>
      <c r="M16" s="810"/>
    </row>
    <row r="17" spans="1:15" ht="90" customHeight="1">
      <c r="A17" s="771"/>
      <c r="C17" s="993"/>
      <c r="D17" s="1000" t="s">
        <v>597</v>
      </c>
      <c r="E17" s="996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997" t="str">
        <f>IF('Перечень тарифов'!J21="","наименование отсутствует","" &amp; 'Перечень тарифов'!J21 &amp; "")</f>
        <v>Горячее водоснабжение Гостиничного комплекса</v>
      </c>
      <c r="G17" s="774"/>
      <c r="H17" s="863" t="s">
        <v>2593</v>
      </c>
      <c r="I17" s="855" t="s">
        <v>2594</v>
      </c>
      <c r="J17" s="854" t="s">
        <v>230</v>
      </c>
      <c r="K17" s="774" t="s">
        <v>434</v>
      </c>
      <c r="L17" s="989" t="s">
        <v>615</v>
      </c>
      <c r="M17" s="810"/>
    </row>
    <row r="18" spans="1:15" ht="18.75">
      <c r="A18" s="771"/>
      <c r="C18" s="993"/>
      <c r="D18" s="1000"/>
      <c r="E18" s="996"/>
      <c r="F18" s="997"/>
      <c r="G18" s="812"/>
      <c r="H18" s="807" t="s">
        <v>258</v>
      </c>
      <c r="I18" s="778"/>
      <c r="J18" s="778"/>
      <c r="K18" s="776"/>
      <c r="L18" s="991"/>
      <c r="M18" s="810"/>
    </row>
    <row r="19" spans="1:15" ht="18.75">
      <c r="A19" s="771"/>
      <c r="B19" s="761">
        <v>3</v>
      </c>
      <c r="C19" s="750"/>
      <c r="D19" s="762" t="s">
        <v>50</v>
      </c>
      <c r="E19" s="992" t="s">
        <v>599</v>
      </c>
      <c r="F19" s="992"/>
      <c r="G19" s="992"/>
      <c r="H19" s="992"/>
      <c r="I19" s="992"/>
      <c r="J19" s="992"/>
      <c r="K19" s="992"/>
      <c r="L19" s="798"/>
      <c r="M19" s="810"/>
    </row>
    <row r="20" spans="1:15" ht="33.75">
      <c r="A20" s="771"/>
      <c r="C20" s="750"/>
      <c r="D20" s="808" t="s">
        <v>425</v>
      </c>
      <c r="E20" s="774" t="s">
        <v>434</v>
      </c>
      <c r="F20" s="774" t="s">
        <v>434</v>
      </c>
      <c r="G20" s="998" t="s">
        <v>434</v>
      </c>
      <c r="H20" s="999"/>
      <c r="I20" s="774" t="s">
        <v>434</v>
      </c>
      <c r="J20" s="774" t="s">
        <v>434</v>
      </c>
      <c r="K20" s="864"/>
      <c r="L20" s="764" t="s">
        <v>600</v>
      </c>
      <c r="M20" s="810"/>
    </row>
    <row r="21" spans="1:15" ht="18.75">
      <c r="A21" s="771"/>
      <c r="B21" s="761">
        <v>3</v>
      </c>
      <c r="C21" s="750"/>
      <c r="D21" s="762" t="s">
        <v>51</v>
      </c>
      <c r="E21" s="992" t="s">
        <v>601</v>
      </c>
      <c r="F21" s="992"/>
      <c r="G21" s="992"/>
      <c r="H21" s="992"/>
      <c r="I21" s="992"/>
      <c r="J21" s="992"/>
      <c r="K21" s="992"/>
      <c r="L21" s="798"/>
      <c r="M21" s="810"/>
    </row>
    <row r="22" spans="1:15" ht="67.5" customHeight="1">
      <c r="A22" s="771"/>
      <c r="C22" s="993"/>
      <c r="D22" s="1000" t="s">
        <v>426</v>
      </c>
      <c r="E22" s="996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997" t="str">
        <f>IF('Перечень тарифов'!J21="","наименование отсутствует","" &amp; 'Перечень тарифов'!J21 &amp; "")</f>
        <v>Горячее водоснабжение Гостиничного комплекса</v>
      </c>
      <c r="G22" s="774"/>
      <c r="H22" s="863" t="s">
        <v>2593</v>
      </c>
      <c r="I22" s="855" t="s">
        <v>2594</v>
      </c>
      <c r="J22" s="878">
        <v>928.62858000000006</v>
      </c>
      <c r="K22" s="774" t="s">
        <v>434</v>
      </c>
      <c r="L22" s="989" t="s">
        <v>616</v>
      </c>
      <c r="M22" s="810"/>
    </row>
    <row r="23" spans="1:15" ht="18.75">
      <c r="A23" s="771"/>
      <c r="C23" s="993"/>
      <c r="D23" s="1000"/>
      <c r="E23" s="996"/>
      <c r="F23" s="997"/>
      <c r="G23" s="812"/>
      <c r="H23" s="807" t="s">
        <v>258</v>
      </c>
      <c r="I23" s="775"/>
      <c r="J23" s="775"/>
      <c r="K23" s="776"/>
      <c r="L23" s="991"/>
      <c r="M23" s="810"/>
    </row>
    <row r="24" spans="1:15" ht="18.75">
      <c r="A24" s="771"/>
      <c r="C24" s="750"/>
      <c r="D24" s="762" t="s">
        <v>63</v>
      </c>
      <c r="E24" s="992" t="s">
        <v>602</v>
      </c>
      <c r="F24" s="992"/>
      <c r="G24" s="992"/>
      <c r="H24" s="992"/>
      <c r="I24" s="992"/>
      <c r="J24" s="992"/>
      <c r="K24" s="992"/>
      <c r="L24" s="798"/>
      <c r="M24" s="810"/>
    </row>
    <row r="25" spans="1:15" ht="78.75" customHeight="1">
      <c r="A25" s="771"/>
      <c r="C25" s="993"/>
      <c r="D25" s="994" t="s">
        <v>427</v>
      </c>
      <c r="E25" s="996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5" s="997" t="str">
        <f>IF('Перечень тарифов'!J21="","наименование отсутствует","" &amp; 'Перечень тарифов'!J21 &amp; "")</f>
        <v>Горячее водоснабжение Гостиничного комплекса</v>
      </c>
      <c r="G25" s="774"/>
      <c r="H25" s="863" t="s">
        <v>2593</v>
      </c>
      <c r="I25" s="855" t="s">
        <v>2594</v>
      </c>
      <c r="J25" s="878">
        <v>3510</v>
      </c>
      <c r="K25" s="774" t="s">
        <v>434</v>
      </c>
      <c r="L25" s="989" t="s">
        <v>617</v>
      </c>
      <c r="M25" s="810"/>
    </row>
    <row r="26" spans="1:15" ht="18.75">
      <c r="A26" s="771"/>
      <c r="C26" s="993"/>
      <c r="D26" s="995"/>
      <c r="E26" s="996"/>
      <c r="F26" s="997"/>
      <c r="G26" s="812"/>
      <c r="H26" s="807" t="s">
        <v>258</v>
      </c>
      <c r="I26" s="775"/>
      <c r="J26" s="775"/>
      <c r="K26" s="776"/>
      <c r="L26" s="991"/>
      <c r="M26" s="810"/>
    </row>
    <row r="27" spans="1:15" ht="26.1" customHeight="1">
      <c r="A27" s="771"/>
      <c r="C27" s="750"/>
      <c r="D27" s="762" t="s">
        <v>64</v>
      </c>
      <c r="E27" s="992" t="s">
        <v>618</v>
      </c>
      <c r="F27" s="992"/>
      <c r="G27" s="992"/>
      <c r="H27" s="992"/>
      <c r="I27" s="992"/>
      <c r="J27" s="992"/>
      <c r="K27" s="992"/>
      <c r="L27" s="798"/>
      <c r="M27" s="810"/>
    </row>
    <row r="28" spans="1:15" ht="112.5" customHeight="1">
      <c r="A28" s="771"/>
      <c r="C28" s="993"/>
      <c r="D28" s="994" t="s">
        <v>428</v>
      </c>
      <c r="E28" s="996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8" s="997" t="str">
        <f>IF('Перечень тарифов'!J21="","наименование отсутствует","" &amp; 'Перечень тарифов'!J21 &amp; "")</f>
        <v>Горячее водоснабжение Гостиничного комплекса</v>
      </c>
      <c r="G28" s="774"/>
      <c r="H28" s="863" t="s">
        <v>2593</v>
      </c>
      <c r="I28" s="855" t="s">
        <v>2594</v>
      </c>
      <c r="J28" s="878">
        <v>0</v>
      </c>
      <c r="K28" s="774" t="s">
        <v>434</v>
      </c>
      <c r="L28" s="989" t="s">
        <v>619</v>
      </c>
      <c r="M28" s="810"/>
      <c r="O28" s="767" t="s">
        <v>539</v>
      </c>
    </row>
    <row r="29" spans="1:15" ht="18.75">
      <c r="A29" s="771"/>
      <c r="C29" s="993"/>
      <c r="D29" s="995"/>
      <c r="E29" s="996"/>
      <c r="F29" s="997"/>
      <c r="G29" s="812"/>
      <c r="H29" s="807" t="s">
        <v>258</v>
      </c>
      <c r="I29" s="775"/>
      <c r="J29" s="775"/>
      <c r="K29" s="776"/>
      <c r="L29" s="991"/>
      <c r="M29" s="810"/>
    </row>
    <row r="30" spans="1:15" ht="25.5" customHeight="1">
      <c r="A30" s="771"/>
      <c r="B30" s="761">
        <v>3</v>
      </c>
      <c r="C30" s="750"/>
      <c r="D30" s="762" t="s">
        <v>169</v>
      </c>
      <c r="E30" s="992" t="s">
        <v>620</v>
      </c>
      <c r="F30" s="992"/>
      <c r="G30" s="992"/>
      <c r="H30" s="992"/>
      <c r="I30" s="992"/>
      <c r="J30" s="992"/>
      <c r="K30" s="992"/>
      <c r="L30" s="798"/>
      <c r="M30" s="810"/>
    </row>
    <row r="31" spans="1:15" ht="112.5" customHeight="1">
      <c r="A31" s="771"/>
      <c r="C31" s="993"/>
      <c r="D31" s="994" t="s">
        <v>603</v>
      </c>
      <c r="E31" s="996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1" s="997" t="str">
        <f>IF('Перечень тарифов'!J21="","наименование отсутствует","" &amp; 'Перечень тарифов'!J21 &amp; "")</f>
        <v>Горячее водоснабжение Гостиничного комплекса</v>
      </c>
      <c r="G31" s="774"/>
      <c r="H31" s="863" t="s">
        <v>2593</v>
      </c>
      <c r="I31" s="855" t="s">
        <v>2594</v>
      </c>
      <c r="J31" s="878">
        <v>0</v>
      </c>
      <c r="K31" s="774" t="s">
        <v>434</v>
      </c>
      <c r="L31" s="989" t="s">
        <v>621</v>
      </c>
      <c r="M31" s="810"/>
    </row>
    <row r="32" spans="1:15" ht="18.75">
      <c r="A32" s="771"/>
      <c r="C32" s="993"/>
      <c r="D32" s="995"/>
      <c r="E32" s="996"/>
      <c r="F32" s="997"/>
      <c r="G32" s="812"/>
      <c r="H32" s="807" t="s">
        <v>258</v>
      </c>
      <c r="I32" s="775"/>
      <c r="J32" s="775"/>
      <c r="K32" s="776"/>
      <c r="L32" s="991"/>
      <c r="M32" s="810"/>
    </row>
    <row r="33" spans="1:15" s="760" customFormat="1" ht="3" customHeight="1">
      <c r="A33" s="771"/>
      <c r="D33" s="814"/>
      <c r="E33" s="814"/>
      <c r="F33" s="814"/>
      <c r="G33" s="814"/>
      <c r="H33" s="814"/>
      <c r="I33" s="814"/>
      <c r="J33" s="814"/>
      <c r="K33" s="814"/>
      <c r="L33" s="814"/>
      <c r="N33" s="773"/>
      <c r="O33" s="773"/>
    </row>
    <row r="34" spans="1:15" ht="24.75" customHeight="1">
      <c r="D34" s="777">
        <v>1</v>
      </c>
      <c r="E34" s="980" t="s">
        <v>699</v>
      </c>
      <c r="F34" s="980"/>
      <c r="G34" s="980"/>
      <c r="H34" s="980"/>
      <c r="I34" s="980"/>
      <c r="J34" s="980"/>
      <c r="K34" s="980"/>
      <c r="L34" s="980"/>
    </row>
  </sheetData>
  <sheetProtection password="FA9C" sheet="1" objects="1" scenarios="1" formatColumns="0" formatRows="0"/>
  <mergeCells count="48"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  <mergeCell ref="E19:K19"/>
    <mergeCell ref="K11:K12"/>
    <mergeCell ref="G12:H12"/>
    <mergeCell ref="G13:H13"/>
    <mergeCell ref="E14:K14"/>
    <mergeCell ref="G15:H15"/>
    <mergeCell ref="E16:K16"/>
    <mergeCell ref="C17:C18"/>
    <mergeCell ref="D17:D18"/>
    <mergeCell ref="E17:E18"/>
    <mergeCell ref="F17:F18"/>
    <mergeCell ref="L17:L18"/>
    <mergeCell ref="G20:H20"/>
    <mergeCell ref="E21:K21"/>
    <mergeCell ref="C22:C23"/>
    <mergeCell ref="D22:D23"/>
    <mergeCell ref="E22:E23"/>
    <mergeCell ref="F22:F23"/>
    <mergeCell ref="L28:L29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E34:L34"/>
    <mergeCell ref="E30:K30"/>
    <mergeCell ref="C31:C32"/>
    <mergeCell ref="D31:D32"/>
    <mergeCell ref="E31:E32"/>
    <mergeCell ref="F31:F32"/>
    <mergeCell ref="L31:L32"/>
  </mergeCells>
  <dataValidations count="6">
    <dataValidation type="decimal" allowBlank="1" showErrorMessage="1" errorTitle="Ошибка" error="Допускается ввод только действительных чисел!" sqref="J25 J28 J22 J3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8:I28 H17:I17 H22:I22 H25:I25 H31:I3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5 L28 L16:L17 L22 L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J15" location="'Форма 1.11.1'!$J$15" tooltip="Кликните по гиперссылке, чтобы перейти по гиперссылке или отредактировать её" display="отстутствует"/>
    <hyperlink ref="K15" location="'Форма 1.11.1'!$K$15" tooltip="Кликните по гиперссылке, чтобы перейти по гиперссылке или отредактировать её" display="https://portal.eias.ru/Portal/DownloadPage.aspx?type=12&amp;guid=a6e82725-af68-44ce-9413-83b45b8c38cb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49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8" t="s">
        <v>430</v>
      </c>
      <c r="G4" s="938"/>
      <c r="H4" s="938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5" t="str">
        <f>IF(dateCh="","",dateCh)</f>
        <v>04.05.2022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Республика Татарстан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5"/>
      <c r="B14" s="985"/>
      <c r="C14" s="985"/>
      <c r="D14" s="440"/>
      <c r="F14" s="434"/>
      <c r="G14" s="159" t="s">
        <v>4</v>
      </c>
      <c r="H14" s="439"/>
      <c r="I14" s="1016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5"/>
      <c r="B15" s="985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5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0" t="s">
        <v>554</v>
      </c>
      <c r="H19" s="980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81" t="s">
        <v>622</v>
      </c>
      <c r="M5" s="982"/>
      <c r="N5" s="982"/>
      <c r="O5" s="982"/>
      <c r="P5" s="982"/>
      <c r="Q5" s="982"/>
      <c r="R5" s="982"/>
      <c r="S5" s="982"/>
      <c r="T5" s="982"/>
      <c r="U5" s="983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20" customFormat="1" ht="6" hidden="1">
      <c r="G7" s="842"/>
      <c r="H7" s="842"/>
      <c r="L7" s="819"/>
      <c r="M7" s="818"/>
      <c r="N7" s="817"/>
      <c r="O7" s="1017"/>
      <c r="P7" s="1017"/>
      <c r="Q7" s="1017"/>
      <c r="R7" s="1017"/>
      <c r="S7" s="1017"/>
      <c r="T7" s="1017"/>
      <c r="U7" s="1017"/>
      <c r="V7" s="1017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34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1010" t="str">
        <f>IF(datePr_ch="",IF(datePr="","",datePr),datePr_ch)</f>
        <v>29.04.2022</v>
      </c>
      <c r="P8" s="1010"/>
      <c r="Q8" s="1010"/>
      <c r="R8" s="1010"/>
      <c r="S8" s="1010"/>
      <c r="T8" s="1010"/>
      <c r="U8" s="1010"/>
      <c r="V8" s="1010"/>
      <c r="W8" s="877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1010" t="str">
        <f>IF(numberPr_ch="",IF(numberPr="","",numberPr),numberPr_ch)</f>
        <v>53-22/2082</v>
      </c>
      <c r="P9" s="1010"/>
      <c r="Q9" s="1010"/>
      <c r="R9" s="1010"/>
      <c r="S9" s="1010"/>
      <c r="T9" s="1010"/>
      <c r="U9" s="1010"/>
      <c r="V9" s="1010"/>
      <c r="W9" s="877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20" customFormat="1" ht="6" hidden="1">
      <c r="G10" s="842"/>
      <c r="H10" s="842"/>
      <c r="L10" s="819"/>
      <c r="M10" s="818"/>
      <c r="N10" s="817"/>
      <c r="O10" s="1017"/>
      <c r="P10" s="1017"/>
      <c r="Q10" s="1017"/>
      <c r="R10" s="1017"/>
      <c r="S10" s="1017"/>
      <c r="T10" s="1017"/>
      <c r="U10" s="1017"/>
      <c r="V10" s="1017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34" s="237" customFormat="1" ht="15.75" hidden="1" customHeight="1">
      <c r="G11" s="236"/>
      <c r="H11" s="236"/>
      <c r="L11" s="1031"/>
      <c r="M11" s="1031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18"/>
      <c r="P12" s="1018"/>
      <c r="Q12" s="1018"/>
      <c r="R12" s="1018"/>
      <c r="S12" s="1018"/>
      <c r="T12" s="1018"/>
      <c r="U12" s="1018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38" t="s">
        <v>430</v>
      </c>
      <c r="M13" s="938"/>
      <c r="N13" s="938"/>
      <c r="O13" s="938"/>
      <c r="P13" s="938"/>
      <c r="Q13" s="938"/>
      <c r="R13" s="938"/>
      <c r="S13" s="938"/>
      <c r="T13" s="938"/>
      <c r="U13" s="938"/>
      <c r="V13" s="938"/>
      <c r="W13" s="938" t="s">
        <v>431</v>
      </c>
    </row>
    <row r="14" spans="7:34" ht="15" customHeight="1">
      <c r="J14" s="83"/>
      <c r="K14" s="83"/>
      <c r="L14" s="938" t="s">
        <v>82</v>
      </c>
      <c r="M14" s="938" t="s">
        <v>383</v>
      </c>
      <c r="N14" s="938"/>
      <c r="O14" s="1028" t="s">
        <v>439</v>
      </c>
      <c r="P14" s="1028"/>
      <c r="Q14" s="1028"/>
      <c r="R14" s="1028"/>
      <c r="S14" s="1028"/>
      <c r="T14" s="1028"/>
      <c r="U14" s="938" t="s">
        <v>319</v>
      </c>
      <c r="V14" s="1032" t="s">
        <v>258</v>
      </c>
      <c r="W14" s="938"/>
    </row>
    <row r="15" spans="7:34" ht="14.25" customHeight="1">
      <c r="J15" s="83"/>
      <c r="K15" s="83"/>
      <c r="L15" s="938"/>
      <c r="M15" s="938"/>
      <c r="N15" s="938"/>
      <c r="O15" s="235" t="s">
        <v>440</v>
      </c>
      <c r="P15" s="1029" t="s">
        <v>254</v>
      </c>
      <c r="Q15" s="1029"/>
      <c r="R15" s="970" t="s">
        <v>441</v>
      </c>
      <c r="S15" s="970"/>
      <c r="T15" s="970"/>
      <c r="U15" s="938"/>
      <c r="V15" s="1032"/>
      <c r="W15" s="938"/>
    </row>
    <row r="16" spans="7:34" ht="33.75" customHeight="1">
      <c r="J16" s="83"/>
      <c r="K16" s="83"/>
      <c r="L16" s="938"/>
      <c r="M16" s="938"/>
      <c r="N16" s="938"/>
      <c r="O16" s="396" t="s">
        <v>442</v>
      </c>
      <c r="P16" s="397" t="s">
        <v>443</v>
      </c>
      <c r="Q16" s="397" t="s">
        <v>366</v>
      </c>
      <c r="R16" s="398" t="s">
        <v>257</v>
      </c>
      <c r="S16" s="1030" t="s">
        <v>256</v>
      </c>
      <c r="T16" s="1030"/>
      <c r="U16" s="938"/>
      <c r="V16" s="1032"/>
      <c r="W16" s="938"/>
    </row>
    <row r="17" spans="1:35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33">
        <f ca="1">OFFSET(S17,0,-1)+1</f>
        <v>7</v>
      </c>
      <c r="T17" s="1033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34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67"/>
      <c r="P18" s="967"/>
      <c r="Q18" s="967"/>
      <c r="R18" s="967"/>
      <c r="S18" s="967"/>
      <c r="T18" s="967"/>
      <c r="U18" s="967"/>
      <c r="V18" s="967"/>
      <c r="W18" s="656" t="s">
        <v>627</v>
      </c>
    </row>
    <row r="19" spans="1:35" ht="22.5">
      <c r="A19" s="1034"/>
      <c r="B19" s="1034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 &amp;"."&amp; mergeValue(B19)</f>
        <v>1.1</v>
      </c>
      <c r="M19" s="155" t="s">
        <v>16</v>
      </c>
      <c r="N19" s="264"/>
      <c r="O19" s="1020"/>
      <c r="P19" s="1020"/>
      <c r="Q19" s="1020"/>
      <c r="R19" s="1020"/>
      <c r="S19" s="1020"/>
      <c r="T19" s="1020"/>
      <c r="U19" s="1020"/>
      <c r="V19" s="1020"/>
      <c r="W19" s="509" t="s">
        <v>449</v>
      </c>
    </row>
    <row r="20" spans="1:35" ht="45">
      <c r="A20" s="1034"/>
      <c r="B20" s="1034"/>
      <c r="C20" s="1034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 &amp;"."&amp; mergeValue(B20)&amp;"."&amp; mergeValue(C20)</f>
        <v>1.1.1</v>
      </c>
      <c r="M20" s="156" t="s">
        <v>560</v>
      </c>
      <c r="N20" s="264"/>
      <c r="O20" s="1020"/>
      <c r="P20" s="1020"/>
      <c r="Q20" s="1020"/>
      <c r="R20" s="1020"/>
      <c r="S20" s="1020"/>
      <c r="T20" s="1020"/>
      <c r="U20" s="1020"/>
      <c r="V20" s="1020"/>
      <c r="W20" s="509" t="s">
        <v>561</v>
      </c>
      <c r="AA20" s="290"/>
    </row>
    <row r="21" spans="1:35" ht="33.75">
      <c r="A21" s="1034"/>
      <c r="B21" s="1034"/>
      <c r="C21" s="1034"/>
      <c r="D21" s="1034">
        <v>1</v>
      </c>
      <c r="E21" s="584"/>
      <c r="F21" s="583"/>
      <c r="G21" s="583"/>
      <c r="H21" s="1018"/>
      <c r="I21" s="1027"/>
      <c r="J21" s="176"/>
      <c r="K21" s="98"/>
      <c r="L21" s="312" t="str">
        <f>mergeValue(A21) &amp;"."&amp; mergeValue(B21)&amp;"."&amp; mergeValue(C21)&amp;"."&amp; mergeValue(D21)</f>
        <v>1.1.1.1</v>
      </c>
      <c r="M21" s="157" t="s">
        <v>384</v>
      </c>
      <c r="N21" s="264"/>
      <c r="O21" s="1019"/>
      <c r="P21" s="1019"/>
      <c r="Q21" s="1019"/>
      <c r="R21" s="1019"/>
      <c r="S21" s="1019"/>
      <c r="T21" s="1019"/>
      <c r="U21" s="1019"/>
      <c r="V21" s="1019"/>
      <c r="W21" s="509" t="s">
        <v>575</v>
      </c>
      <c r="AA21" s="290"/>
    </row>
    <row r="22" spans="1:35" ht="33.75">
      <c r="A22" s="1034"/>
      <c r="B22" s="1034"/>
      <c r="C22" s="1034"/>
      <c r="D22" s="1034"/>
      <c r="E22" s="1035" t="s">
        <v>83</v>
      </c>
      <c r="F22" s="581"/>
      <c r="G22" s="583"/>
      <c r="H22" s="1018"/>
      <c r="I22" s="1027"/>
      <c r="J22" s="1018"/>
      <c r="K22" s="98"/>
      <c r="L22" s="312" t="str">
        <f>mergeValue(A22) &amp;"."&amp; mergeValue(B22)&amp;"."&amp; mergeValue(C22)&amp;"."&amp; mergeValue(D22)&amp;"."&amp; mergeValue(E22)</f>
        <v>1.1.1.1.1</v>
      </c>
      <c r="M22" s="167" t="s">
        <v>10</v>
      </c>
      <c r="N22" s="265"/>
      <c r="O22" s="1023"/>
      <c r="P22" s="1023"/>
      <c r="Q22" s="1023"/>
      <c r="R22" s="1023"/>
      <c r="S22" s="1023"/>
      <c r="T22" s="1023"/>
      <c r="U22" s="1023"/>
      <c r="V22" s="1024"/>
      <c r="W22" s="509" t="s">
        <v>450</v>
      </c>
      <c r="Y22" s="290" t="str">
        <f>strCheckUnique(Z22:Z25)</f>
        <v/>
      </c>
      <c r="AA22" s="290"/>
    </row>
    <row r="23" spans="1:35" ht="156" customHeight="1">
      <c r="A23" s="1034"/>
      <c r="B23" s="1034"/>
      <c r="C23" s="1034"/>
      <c r="D23" s="1034"/>
      <c r="E23" s="1035"/>
      <c r="F23" s="646">
        <v>1</v>
      </c>
      <c r="G23" s="581"/>
      <c r="H23" s="1018"/>
      <c r="I23" s="1027"/>
      <c r="J23" s="1018"/>
      <c r="K23" s="316"/>
      <c r="L23" s="312" t="str">
        <f>mergeValue(A23) &amp;"."&amp; mergeValue(B23)&amp;"."&amp; mergeValue(C23)&amp;"."&amp; mergeValue(D23)&amp;"."&amp; mergeValue(E23)&amp;"."&amp; mergeValue(F23)</f>
        <v>1.1.1.1.1.1</v>
      </c>
      <c r="M23" s="847"/>
      <c r="N23" s="1026"/>
      <c r="O23" s="187"/>
      <c r="P23" s="187"/>
      <c r="Q23" s="187"/>
      <c r="R23" s="1021"/>
      <c r="S23" s="1025" t="s">
        <v>74</v>
      </c>
      <c r="T23" s="1021"/>
      <c r="U23" s="1025" t="s">
        <v>75</v>
      </c>
      <c r="V23" s="629"/>
      <c r="W23" s="989" t="s">
        <v>629</v>
      </c>
      <c r="X23" s="276" t="str">
        <f>strCheckDate(O24:V24)</f>
        <v/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34"/>
      <c r="B24" s="1034"/>
      <c r="C24" s="1034"/>
      <c r="D24" s="1034"/>
      <c r="E24" s="1035"/>
      <c r="F24" s="646"/>
      <c r="G24" s="581"/>
      <c r="H24" s="1018"/>
      <c r="I24" s="1027"/>
      <c r="J24" s="1018"/>
      <c r="K24" s="316"/>
      <c r="L24" s="166"/>
      <c r="M24" s="196"/>
      <c r="N24" s="1026"/>
      <c r="O24" s="277"/>
      <c r="P24" s="274"/>
      <c r="Q24" s="275" t="str">
        <f>R23 &amp; "-" &amp; T23</f>
        <v>-</v>
      </c>
      <c r="R24" s="1021"/>
      <c r="S24" s="1025"/>
      <c r="T24" s="1022"/>
      <c r="U24" s="1025"/>
      <c r="V24" s="629"/>
      <c r="W24" s="990"/>
      <c r="AA24" s="290"/>
    </row>
    <row r="25" spans="1:35" customFormat="1" ht="15" customHeight="1">
      <c r="A25" s="1034"/>
      <c r="B25" s="1034"/>
      <c r="C25" s="1034"/>
      <c r="D25" s="1034"/>
      <c r="E25" s="1035"/>
      <c r="F25" s="585"/>
      <c r="G25" s="583"/>
      <c r="H25" s="1018"/>
      <c r="I25" s="1027"/>
      <c r="J25" s="1018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91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34"/>
      <c r="B26" s="1034"/>
      <c r="C26" s="1034"/>
      <c r="D26" s="1034"/>
      <c r="E26" s="584"/>
      <c r="F26" s="585"/>
      <c r="G26" s="583"/>
      <c r="H26" s="1018"/>
      <c r="I26" s="1027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34"/>
      <c r="B27" s="1034"/>
      <c r="C27" s="1034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34"/>
      <c r="B28" s="1034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34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80" t="s">
        <v>700</v>
      </c>
      <c r="N32" s="980"/>
      <c r="O32" s="980"/>
      <c r="P32" s="980"/>
      <c r="Q32" s="980"/>
      <c r="R32" s="980"/>
      <c r="S32" s="980"/>
      <c r="T32" s="980"/>
      <c r="U32" s="980"/>
      <c r="V32" s="980"/>
    </row>
  </sheetData>
  <sheetProtection password="FA9C" sheet="1" objects="1" scenarios="1" formatColumns="0" formatRows="0"/>
  <dataConsolidate leftLabels="1"/>
  <mergeCells count="39">
    <mergeCell ref="N14:N16"/>
    <mergeCell ref="U14:U16"/>
    <mergeCell ref="D21:D26"/>
    <mergeCell ref="A18:A29"/>
    <mergeCell ref="B19:B28"/>
    <mergeCell ref="C20:C27"/>
    <mergeCell ref="E22:E2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51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8" t="s">
        <v>430</v>
      </c>
      <c r="G4" s="938"/>
      <c r="H4" s="938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5" t="str">
        <f>IF(dateCh="","",dateCh)</f>
        <v>04.05.2022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Республика Татарстан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 t="str">
        <f>IF(Территории!H13="","","" &amp; Территории!H13 &amp; "")</f>
        <v>Елабужский муниципальный район</v>
      </c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 t="str">
        <f>IF(Территории!R14="","","" &amp; Территории!R14 &amp; "")</f>
        <v>Город Елабуга (92626101)</v>
      </c>
      <c r="I13" s="888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80" t="s">
        <v>554</v>
      </c>
      <c r="H15" s="980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BD30"/>
  <sheetViews>
    <sheetView showGridLines="0" topLeftCell="W4" zoomScaleNormal="100" workbookViewId="0">
      <selection activeCell="AK26" sqref="AK26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1.7109375" style="600" hidden="1" customWidth="1"/>
    <col min="16" max="16" width="20.7109375" style="600" hidden="1" customWidth="1"/>
    <col min="17" max="18" width="23.7109375" style="600" hidden="1" customWidth="1"/>
    <col min="19" max="23" width="23.7109375" style="600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3" hidden="1" customWidth="1"/>
    <col min="30" max="30" width="20.7109375" style="823" hidden="1" customWidth="1"/>
    <col min="31" max="32" width="23.7109375" style="823" hidden="1" customWidth="1"/>
    <col min="33" max="37" width="23.7109375" style="823" customWidth="1"/>
    <col min="38" max="38" width="1.7109375" style="823" hidden="1" customWidth="1"/>
    <col min="39" max="39" width="11.7109375" style="823" customWidth="1"/>
    <col min="40" max="40" width="3.7109375" style="823" customWidth="1"/>
    <col min="41" max="41" width="11.7109375" style="823" customWidth="1"/>
    <col min="42" max="42" width="8.5703125" style="823" hidden="1" customWidth="1"/>
    <col min="43" max="43" width="4.7109375" style="600" customWidth="1"/>
    <col min="44" max="44" width="115.7109375" style="600" customWidth="1"/>
    <col min="45" max="46" width="10.5703125" style="636"/>
    <col min="47" max="47" width="11.140625" style="636" customWidth="1"/>
    <col min="48" max="51" width="10.5703125" style="636"/>
    <col min="52" max="56" width="10.5703125" style="276"/>
    <col min="57" max="16384" width="10.5703125" style="34"/>
  </cols>
  <sheetData>
    <row r="1" spans="7:56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</row>
    <row r="2" spans="7:56" ht="14.25" hidden="1" customHeight="1">
      <c r="AB2" s="633"/>
      <c r="AP2" s="633"/>
    </row>
    <row r="3" spans="7:56" ht="14.25" hidden="1" customHeight="1"/>
    <row r="4" spans="7:56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</row>
    <row r="5" spans="7:56" ht="26.1" customHeight="1">
      <c r="J5" s="83"/>
      <c r="K5" s="83"/>
      <c r="L5" s="981" t="s">
        <v>622</v>
      </c>
      <c r="M5" s="982"/>
      <c r="N5" s="982"/>
      <c r="O5" s="982"/>
      <c r="P5" s="982"/>
      <c r="Q5" s="982"/>
      <c r="R5" s="982"/>
      <c r="S5" s="982"/>
      <c r="T5" s="982"/>
      <c r="U5" s="982"/>
      <c r="V5" s="982"/>
      <c r="W5" s="982"/>
      <c r="X5" s="982"/>
      <c r="Y5" s="982"/>
      <c r="Z5" s="982"/>
      <c r="AA5" s="982"/>
      <c r="AB5" s="983"/>
      <c r="AC5" s="910"/>
      <c r="AD5" s="910"/>
      <c r="AE5" s="910"/>
      <c r="AF5" s="910"/>
      <c r="AG5" s="910"/>
      <c r="AH5" s="910"/>
      <c r="AI5" s="910"/>
      <c r="AJ5" s="910"/>
      <c r="AK5" s="910"/>
      <c r="AL5" s="910"/>
      <c r="AM5" s="910"/>
      <c r="AN5" s="910"/>
      <c r="AO5" s="910"/>
      <c r="AP5" s="910"/>
      <c r="BD5" s="34"/>
    </row>
    <row r="6" spans="7:56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BD6" s="34"/>
    </row>
    <row r="7" spans="7:56" s="820" customFormat="1" ht="6" hidden="1">
      <c r="G7" s="842"/>
      <c r="H7" s="842"/>
      <c r="L7" s="819"/>
      <c r="M7" s="730"/>
      <c r="N7" s="729"/>
      <c r="O7" s="729"/>
      <c r="P7" s="1040"/>
      <c r="Q7" s="1040"/>
      <c r="R7" s="1040"/>
      <c r="S7" s="1040"/>
      <c r="T7" s="1040"/>
      <c r="U7" s="1040"/>
      <c r="V7" s="1040"/>
      <c r="W7" s="1040"/>
      <c r="X7" s="1040"/>
      <c r="Y7" s="1040"/>
      <c r="Z7" s="1040"/>
      <c r="AA7" s="1040"/>
      <c r="AB7" s="1040"/>
      <c r="AC7" s="1040"/>
      <c r="AD7" s="1040"/>
      <c r="AE7" s="1040"/>
      <c r="AF7" s="1040"/>
      <c r="AG7" s="1040"/>
      <c r="AH7" s="1040"/>
      <c r="AI7" s="1040"/>
      <c r="AJ7" s="1040"/>
      <c r="AK7" s="1040"/>
      <c r="AL7" s="1040"/>
      <c r="AM7" s="1040"/>
      <c r="AN7" s="1040"/>
      <c r="AO7" s="1040"/>
      <c r="AP7" s="1040"/>
      <c r="AQ7" s="1040"/>
      <c r="AR7" s="816"/>
      <c r="AS7" s="817"/>
      <c r="AT7" s="817"/>
      <c r="AU7" s="817"/>
      <c r="AV7" s="817"/>
      <c r="AW7" s="817"/>
      <c r="AX7" s="817"/>
      <c r="AY7" s="817"/>
      <c r="AZ7" s="817"/>
      <c r="BA7" s="817"/>
      <c r="BB7" s="817"/>
      <c r="BC7" s="817"/>
    </row>
    <row r="8" spans="7:56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41" t="str">
        <f>IF(datePr_ch="",IF(datePr="","",datePr),datePr_ch)</f>
        <v>29.04.2022</v>
      </c>
      <c r="Q8" s="1042"/>
      <c r="R8" s="1042"/>
      <c r="S8" s="1042"/>
      <c r="T8" s="1042"/>
      <c r="U8" s="1042"/>
      <c r="V8" s="1042"/>
      <c r="W8" s="1042"/>
      <c r="X8" s="1042"/>
      <c r="Y8" s="1042"/>
      <c r="Z8" s="1042"/>
      <c r="AA8" s="1042"/>
      <c r="AB8" s="1042"/>
      <c r="AC8" s="1042"/>
      <c r="AD8" s="1042"/>
      <c r="AE8" s="1042"/>
      <c r="AF8" s="1042"/>
      <c r="AG8" s="1042"/>
      <c r="AH8" s="1042"/>
      <c r="AI8" s="1042"/>
      <c r="AJ8" s="1042"/>
      <c r="AK8" s="1042"/>
      <c r="AL8" s="1042"/>
      <c r="AM8" s="1042"/>
      <c r="AN8" s="1042"/>
      <c r="AO8" s="1042"/>
      <c r="AP8" s="1042"/>
      <c r="AQ8" s="1043"/>
      <c r="AR8" s="877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</row>
    <row r="9" spans="7:56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41" t="str">
        <f>IF(numberPr_ch="",IF(numberPr="","",numberPr),numberPr_ch)</f>
        <v>53-22/2082</v>
      </c>
      <c r="Q9" s="1042"/>
      <c r="R9" s="1042"/>
      <c r="S9" s="1042"/>
      <c r="T9" s="1042"/>
      <c r="U9" s="1042"/>
      <c r="V9" s="1042"/>
      <c r="W9" s="1042"/>
      <c r="X9" s="1042"/>
      <c r="Y9" s="1042"/>
      <c r="Z9" s="1042"/>
      <c r="AA9" s="1042"/>
      <c r="AB9" s="1042"/>
      <c r="AC9" s="1042"/>
      <c r="AD9" s="1042"/>
      <c r="AE9" s="1042"/>
      <c r="AF9" s="1042"/>
      <c r="AG9" s="1042"/>
      <c r="AH9" s="1042"/>
      <c r="AI9" s="1042"/>
      <c r="AJ9" s="1042"/>
      <c r="AK9" s="1042"/>
      <c r="AL9" s="1042"/>
      <c r="AM9" s="1042"/>
      <c r="AN9" s="1042"/>
      <c r="AO9" s="1042"/>
      <c r="AP9" s="1042"/>
      <c r="AQ9" s="1043"/>
      <c r="AR9" s="877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</row>
    <row r="10" spans="7:56" s="820" customFormat="1" ht="6" hidden="1">
      <c r="G10" s="842"/>
      <c r="H10" s="842"/>
      <c r="L10" s="819"/>
      <c r="M10" s="730"/>
      <c r="N10" s="729"/>
      <c r="O10" s="729"/>
      <c r="P10" s="1040"/>
      <c r="Q10" s="1040"/>
      <c r="R10" s="1040"/>
      <c r="S10" s="1040"/>
      <c r="T10" s="1040"/>
      <c r="U10" s="1040"/>
      <c r="V10" s="1040"/>
      <c r="W10" s="1040"/>
      <c r="X10" s="1040"/>
      <c r="Y10" s="1040"/>
      <c r="Z10" s="1040"/>
      <c r="AA10" s="1040"/>
      <c r="AB10" s="1040"/>
      <c r="AC10" s="1040"/>
      <c r="AD10" s="1040"/>
      <c r="AE10" s="1040"/>
      <c r="AF10" s="1040"/>
      <c r="AG10" s="1040"/>
      <c r="AH10" s="1040"/>
      <c r="AI10" s="1040"/>
      <c r="AJ10" s="1040"/>
      <c r="AK10" s="1040"/>
      <c r="AL10" s="1040"/>
      <c r="AM10" s="1040"/>
      <c r="AN10" s="1040"/>
      <c r="AO10" s="1040"/>
      <c r="AP10" s="1040"/>
      <c r="AQ10" s="1040"/>
      <c r="AR10" s="816"/>
      <c r="AS10" s="817"/>
      <c r="AT10" s="817"/>
      <c r="AU10" s="817"/>
      <c r="AV10" s="817"/>
      <c r="AW10" s="817"/>
      <c r="AX10" s="817"/>
      <c r="AY10" s="817"/>
      <c r="AZ10" s="817"/>
      <c r="BA10" s="817"/>
      <c r="BB10" s="817"/>
      <c r="BC10" s="817"/>
    </row>
    <row r="11" spans="7:56" s="237" customFormat="1" ht="18" hidden="1" customHeight="1">
      <c r="G11" s="236"/>
      <c r="H11" s="236"/>
      <c r="L11" s="1031"/>
      <c r="M11" s="1031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640" t="s">
        <v>357</v>
      </c>
      <c r="AQ11" s="627"/>
      <c r="AR11" s="627"/>
      <c r="AS11" s="642"/>
      <c r="AT11" s="642"/>
      <c r="AU11" s="642"/>
      <c r="AV11" s="642"/>
      <c r="AW11" s="642"/>
      <c r="AX11" s="642"/>
      <c r="AY11" s="642"/>
      <c r="AZ11" s="292"/>
      <c r="BA11" s="292"/>
      <c r="BB11" s="292"/>
      <c r="BC11" s="292"/>
      <c r="BD11" s="292"/>
    </row>
    <row r="12" spans="7:56" s="237" customFormat="1">
      <c r="G12" s="236"/>
      <c r="H12" s="236"/>
      <c r="L12" s="202"/>
      <c r="M12" s="202"/>
      <c r="N12" s="202"/>
      <c r="O12" s="1018"/>
      <c r="P12" s="1018"/>
      <c r="Q12" s="1018"/>
      <c r="R12" s="1018"/>
      <c r="S12" s="1018"/>
      <c r="T12" s="1018"/>
      <c r="U12" s="1018"/>
      <c r="V12" s="1018"/>
      <c r="W12" s="1018"/>
      <c r="X12" s="1018"/>
      <c r="Y12" s="1018"/>
      <c r="Z12" s="1018"/>
      <c r="AA12" s="1018"/>
      <c r="AB12" s="1018"/>
      <c r="AC12" s="1018" t="s">
        <v>2820</v>
      </c>
      <c r="AD12" s="1018"/>
      <c r="AE12" s="1018"/>
      <c r="AF12" s="1018"/>
      <c r="AG12" s="1018"/>
      <c r="AH12" s="1018"/>
      <c r="AI12" s="1018"/>
      <c r="AJ12" s="1018"/>
      <c r="AK12" s="1018"/>
      <c r="AL12" s="1018"/>
      <c r="AM12" s="1018"/>
      <c r="AN12" s="1018"/>
      <c r="AO12" s="1018"/>
      <c r="AP12" s="1018"/>
      <c r="AQ12" s="627"/>
      <c r="AR12" s="627"/>
      <c r="AS12" s="642"/>
      <c r="AT12" s="642"/>
      <c r="AU12" s="642"/>
      <c r="AV12" s="642"/>
      <c r="AW12" s="642"/>
      <c r="AX12" s="642"/>
      <c r="AY12" s="642"/>
      <c r="AZ12" s="292"/>
      <c r="BA12" s="292"/>
      <c r="BB12" s="292"/>
      <c r="BC12" s="292"/>
    </row>
    <row r="13" spans="7:56" ht="15" customHeight="1">
      <c r="J13" s="83"/>
      <c r="K13" s="83"/>
      <c r="L13" s="938" t="s">
        <v>430</v>
      </c>
      <c r="M13" s="938"/>
      <c r="N13" s="938"/>
      <c r="O13" s="938"/>
      <c r="P13" s="938"/>
      <c r="Q13" s="938"/>
      <c r="R13" s="938"/>
      <c r="S13" s="938"/>
      <c r="T13" s="938"/>
      <c r="U13" s="938"/>
      <c r="V13" s="938"/>
      <c r="W13" s="938"/>
      <c r="X13" s="938"/>
      <c r="Y13" s="938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8"/>
      <c r="AQ13" s="938"/>
      <c r="AR13" s="938" t="s">
        <v>431</v>
      </c>
      <c r="BD13" s="34"/>
    </row>
    <row r="14" spans="7:56" ht="15" customHeight="1">
      <c r="J14" s="83"/>
      <c r="K14" s="83"/>
      <c r="L14" s="938" t="s">
        <v>82</v>
      </c>
      <c r="M14" s="938" t="s">
        <v>383</v>
      </c>
      <c r="N14" s="938"/>
      <c r="O14" s="1028" t="s">
        <v>439</v>
      </c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938" t="s">
        <v>319</v>
      </c>
      <c r="AC14" s="1028" t="s">
        <v>439</v>
      </c>
      <c r="AD14" s="1028"/>
      <c r="AE14" s="1028"/>
      <c r="AF14" s="1028"/>
      <c r="AG14" s="1028"/>
      <c r="AH14" s="1028"/>
      <c r="AI14" s="1028"/>
      <c r="AJ14" s="1028"/>
      <c r="AK14" s="1028"/>
      <c r="AL14" s="1028"/>
      <c r="AM14" s="1028"/>
      <c r="AN14" s="1028"/>
      <c r="AO14" s="1028"/>
      <c r="AP14" s="938" t="s">
        <v>319</v>
      </c>
      <c r="AQ14" s="1032" t="s">
        <v>258</v>
      </c>
      <c r="AR14" s="938"/>
      <c r="BD14" s="34"/>
    </row>
    <row r="15" spans="7:56" ht="14.25" customHeight="1">
      <c r="J15" s="83"/>
      <c r="K15" s="83"/>
      <c r="L15" s="938"/>
      <c r="M15" s="938"/>
      <c r="N15" s="938"/>
      <c r="O15" s="626"/>
      <c r="P15" s="666" t="s">
        <v>440</v>
      </c>
      <c r="Q15" s="1029" t="s">
        <v>577</v>
      </c>
      <c r="R15" s="1029"/>
      <c r="S15" s="1029" t="s">
        <v>568</v>
      </c>
      <c r="T15" s="1029"/>
      <c r="U15" s="1038" t="s">
        <v>574</v>
      </c>
      <c r="V15" s="1039"/>
      <c r="W15" s="1039"/>
      <c r="X15" s="397"/>
      <c r="Y15" s="970" t="s">
        <v>441</v>
      </c>
      <c r="Z15" s="970"/>
      <c r="AA15" s="970"/>
      <c r="AB15" s="938"/>
      <c r="AC15" s="885"/>
      <c r="AD15" s="885" t="s">
        <v>440</v>
      </c>
      <c r="AE15" s="1029" t="s">
        <v>577</v>
      </c>
      <c r="AF15" s="1029"/>
      <c r="AG15" s="1029" t="s">
        <v>568</v>
      </c>
      <c r="AH15" s="1029"/>
      <c r="AI15" s="1038" t="s">
        <v>574</v>
      </c>
      <c r="AJ15" s="1039"/>
      <c r="AK15" s="1039"/>
      <c r="AL15" s="397"/>
      <c r="AM15" s="970" t="s">
        <v>441</v>
      </c>
      <c r="AN15" s="970"/>
      <c r="AO15" s="970"/>
      <c r="AP15" s="938"/>
      <c r="AQ15" s="1032"/>
      <c r="AR15" s="938"/>
      <c r="BD15" s="34"/>
    </row>
    <row r="16" spans="7:56" ht="50.1" customHeight="1">
      <c r="J16" s="83"/>
      <c r="K16" s="83"/>
      <c r="L16" s="938"/>
      <c r="M16" s="938"/>
      <c r="N16" s="938"/>
      <c r="O16" s="572"/>
      <c r="P16" s="667" t="s">
        <v>442</v>
      </c>
      <c r="Q16" s="397" t="s">
        <v>698</v>
      </c>
      <c r="R16" s="397" t="s">
        <v>573</v>
      </c>
      <c r="S16" s="397" t="s">
        <v>569</v>
      </c>
      <c r="T16" s="397" t="s">
        <v>570</v>
      </c>
      <c r="U16" s="397" t="s">
        <v>571</v>
      </c>
      <c r="V16" s="397" t="s">
        <v>572</v>
      </c>
      <c r="W16" s="397" t="s">
        <v>573</v>
      </c>
      <c r="X16" s="397"/>
      <c r="Y16" s="573" t="s">
        <v>257</v>
      </c>
      <c r="Z16" s="1030" t="s">
        <v>256</v>
      </c>
      <c r="AA16" s="1030"/>
      <c r="AB16" s="938"/>
      <c r="AC16" s="891"/>
      <c r="AD16" s="891" t="s">
        <v>442</v>
      </c>
      <c r="AE16" s="397" t="s">
        <v>698</v>
      </c>
      <c r="AF16" s="397" t="s">
        <v>573</v>
      </c>
      <c r="AG16" s="397" t="s">
        <v>569</v>
      </c>
      <c r="AH16" s="397" t="s">
        <v>570</v>
      </c>
      <c r="AI16" s="397" t="s">
        <v>571</v>
      </c>
      <c r="AJ16" s="397" t="s">
        <v>572</v>
      </c>
      <c r="AK16" s="397" t="s">
        <v>573</v>
      </c>
      <c r="AL16" s="397"/>
      <c r="AM16" s="892" t="s">
        <v>257</v>
      </c>
      <c r="AN16" s="1030" t="s">
        <v>256</v>
      </c>
      <c r="AO16" s="1030"/>
      <c r="AP16" s="938"/>
      <c r="AQ16" s="1032"/>
      <c r="AR16" s="938"/>
      <c r="BD16" s="34"/>
    </row>
    <row r="17" spans="1:56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37">
        <f t="shared" ca="1" si="0"/>
        <v>12</v>
      </c>
      <c r="AA17" s="1037"/>
      <c r="AB17" s="664">
        <f ca="1">OFFSET(AB17,0,-2)+1</f>
        <v>13</v>
      </c>
      <c r="AC17" s="698">
        <f ca="1">OFFSET(AC17,0,-1)</f>
        <v>13</v>
      </c>
      <c r="AD17" s="893">
        <f t="shared" ref="AD17:AN17" ca="1" si="1">OFFSET(AD17,0,-1)+1</f>
        <v>14</v>
      </c>
      <c r="AE17" s="893">
        <f t="shared" ca="1" si="1"/>
        <v>15</v>
      </c>
      <c r="AF17" s="893">
        <f t="shared" ca="1" si="1"/>
        <v>16</v>
      </c>
      <c r="AG17" s="893">
        <f t="shared" ca="1" si="1"/>
        <v>17</v>
      </c>
      <c r="AH17" s="893">
        <f t="shared" ca="1" si="1"/>
        <v>18</v>
      </c>
      <c r="AI17" s="893">
        <f t="shared" ca="1" si="1"/>
        <v>19</v>
      </c>
      <c r="AJ17" s="893">
        <f t="shared" ca="1" si="1"/>
        <v>20</v>
      </c>
      <c r="AK17" s="893">
        <f t="shared" ca="1" si="1"/>
        <v>21</v>
      </c>
      <c r="AL17" s="698">
        <f ca="1">OFFSET(AL17,0,-1)</f>
        <v>21</v>
      </c>
      <c r="AM17" s="893">
        <f t="shared" ca="1" si="1"/>
        <v>22</v>
      </c>
      <c r="AN17" s="1037">
        <f t="shared" ca="1" si="1"/>
        <v>23</v>
      </c>
      <c r="AO17" s="1037"/>
      <c r="AP17" s="893">
        <f ca="1">OFFSET(AP17,0,-2)+1</f>
        <v>24</v>
      </c>
      <c r="AQ17" s="665">
        <f ca="1">OFFSET(AQ17,0,-1)</f>
        <v>24</v>
      </c>
      <c r="AR17" s="664">
        <f ca="1">OFFSET(AR17,0,-1)+1</f>
        <v>25</v>
      </c>
    </row>
    <row r="18" spans="1:56" ht="22.5">
      <c r="A18" s="1034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20" t="str">
        <f>IF('Перечень тарифов'!J21="","","" &amp; 'Перечень тарифов'!J21 &amp; "")</f>
        <v>Горячее водоснабжение Гостиничного комплекса</v>
      </c>
      <c r="P18" s="1020"/>
      <c r="Q18" s="1020"/>
      <c r="R18" s="1020"/>
      <c r="S18" s="1020"/>
      <c r="T18" s="1020"/>
      <c r="U18" s="1020"/>
      <c r="V18" s="1020"/>
      <c r="W18" s="1020"/>
      <c r="X18" s="1020"/>
      <c r="Y18" s="1020"/>
      <c r="Z18" s="1020"/>
      <c r="AA18" s="1020"/>
      <c r="AB18" s="1020"/>
      <c r="AC18" s="1020"/>
      <c r="AD18" s="1020"/>
      <c r="AE18" s="1020"/>
      <c r="AF18" s="1020"/>
      <c r="AG18" s="1020"/>
      <c r="AH18" s="1020"/>
      <c r="AI18" s="1020"/>
      <c r="AJ18" s="1020"/>
      <c r="AK18" s="1020"/>
      <c r="AL18" s="1020"/>
      <c r="AM18" s="1020"/>
      <c r="AN18" s="1020"/>
      <c r="AO18" s="1020"/>
      <c r="AP18" s="1020"/>
      <c r="AQ18" s="1020"/>
      <c r="AR18" s="509" t="s">
        <v>448</v>
      </c>
    </row>
    <row r="19" spans="1:56" hidden="1">
      <c r="A19" s="1034"/>
      <c r="B19" s="1034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 &amp;"."&amp; mergeValue(B19)</f>
        <v>1.1</v>
      </c>
      <c r="M19" s="607"/>
      <c r="N19" s="630"/>
      <c r="O19" s="1020"/>
      <c r="P19" s="1020"/>
      <c r="Q19" s="1020"/>
      <c r="R19" s="1020"/>
      <c r="S19" s="1020"/>
      <c r="T19" s="1020"/>
      <c r="U19" s="1020"/>
      <c r="V19" s="1020"/>
      <c r="W19" s="1020"/>
      <c r="X19" s="1020"/>
      <c r="Y19" s="1020"/>
      <c r="Z19" s="1020"/>
      <c r="AA19" s="1020"/>
      <c r="AB19" s="1020"/>
      <c r="AC19" s="1020"/>
      <c r="AD19" s="1020"/>
      <c r="AE19" s="1020"/>
      <c r="AF19" s="1020"/>
      <c r="AG19" s="1020"/>
      <c r="AH19" s="1020"/>
      <c r="AI19" s="1020"/>
      <c r="AJ19" s="1020"/>
      <c r="AK19" s="1020"/>
      <c r="AL19" s="1020"/>
      <c r="AM19" s="1020"/>
      <c r="AN19" s="1020"/>
      <c r="AO19" s="1020"/>
      <c r="AP19" s="1020"/>
      <c r="AQ19" s="1020"/>
      <c r="AR19" s="509"/>
    </row>
    <row r="20" spans="1:56" hidden="1">
      <c r="A20" s="1034"/>
      <c r="B20" s="1034"/>
      <c r="C20" s="1034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 &amp;"."&amp; mergeValue(B20)&amp;"."&amp; mergeValue(C20)</f>
        <v>1.1.1</v>
      </c>
      <c r="M20" s="608"/>
      <c r="N20" s="630"/>
      <c r="O20" s="1020"/>
      <c r="P20" s="1020"/>
      <c r="Q20" s="1020"/>
      <c r="R20" s="1020"/>
      <c r="S20" s="1020"/>
      <c r="T20" s="1020"/>
      <c r="U20" s="1020"/>
      <c r="V20" s="1020"/>
      <c r="W20" s="1020"/>
      <c r="X20" s="1020"/>
      <c r="Y20" s="1020"/>
      <c r="Z20" s="1020"/>
      <c r="AA20" s="1020"/>
      <c r="AB20" s="1020"/>
      <c r="AC20" s="1020"/>
      <c r="AD20" s="1020"/>
      <c r="AE20" s="1020"/>
      <c r="AF20" s="1020"/>
      <c r="AG20" s="1020"/>
      <c r="AH20" s="1020"/>
      <c r="AI20" s="1020"/>
      <c r="AJ20" s="1020"/>
      <c r="AK20" s="1020"/>
      <c r="AL20" s="1020"/>
      <c r="AM20" s="1020"/>
      <c r="AN20" s="1020"/>
      <c r="AO20" s="1020"/>
      <c r="AP20" s="1020"/>
      <c r="AQ20" s="1020"/>
      <c r="AR20" s="509"/>
      <c r="AV20" s="641"/>
    </row>
    <row r="21" spans="1:56" ht="33.75">
      <c r="A21" s="1034"/>
      <c r="B21" s="1034"/>
      <c r="C21" s="1034"/>
      <c r="D21" s="1034">
        <v>1</v>
      </c>
      <c r="E21" s="649"/>
      <c r="F21" s="648"/>
      <c r="G21" s="648"/>
      <c r="H21" s="1018"/>
      <c r="I21" s="618"/>
      <c r="J21" s="618"/>
      <c r="K21" s="604"/>
      <c r="L21" s="662" t="str">
        <f>mergeValue(A21) &amp;"."&amp; mergeValue(B21)&amp;"."&amp; mergeValue(C21)&amp;"."&amp; mergeValue(D21)</f>
        <v>1.1.1.1</v>
      </c>
      <c r="M21" s="609" t="s">
        <v>384</v>
      </c>
      <c r="N21" s="630"/>
      <c r="O21" s="1019"/>
      <c r="P21" s="1019"/>
      <c r="Q21" s="1019"/>
      <c r="R21" s="1019"/>
      <c r="S21" s="1019"/>
      <c r="T21" s="1019"/>
      <c r="U21" s="1019"/>
      <c r="V21" s="1019"/>
      <c r="W21" s="1019"/>
      <c r="X21" s="1019"/>
      <c r="Y21" s="1019"/>
      <c r="Z21" s="1019"/>
      <c r="AA21" s="1019"/>
      <c r="AB21" s="1019"/>
      <c r="AC21" s="1019"/>
      <c r="AD21" s="1019"/>
      <c r="AE21" s="1019"/>
      <c r="AF21" s="1019"/>
      <c r="AG21" s="1019"/>
      <c r="AH21" s="1019"/>
      <c r="AI21" s="1019"/>
      <c r="AJ21" s="1019"/>
      <c r="AK21" s="1019"/>
      <c r="AL21" s="1019"/>
      <c r="AM21" s="1019"/>
      <c r="AN21" s="1019"/>
      <c r="AO21" s="1019"/>
      <c r="AP21" s="1019"/>
      <c r="AQ21" s="1019"/>
      <c r="AR21" s="509" t="s">
        <v>575</v>
      </c>
      <c r="AV21" s="641"/>
    </row>
    <row r="22" spans="1:56" ht="33.75">
      <c r="A22" s="1034"/>
      <c r="B22" s="1034"/>
      <c r="C22" s="1034"/>
      <c r="D22" s="1034"/>
      <c r="E22" s="1035" t="s">
        <v>83</v>
      </c>
      <c r="F22" s="646"/>
      <c r="G22" s="648"/>
      <c r="H22" s="1018"/>
      <c r="I22" s="1018"/>
      <c r="J22" s="718"/>
      <c r="K22" s="604"/>
      <c r="L22" s="662" t="str">
        <f>mergeValue(A22) &amp;"."&amp; mergeValue(B22)&amp;"."&amp; mergeValue(C22)&amp;"."&amp; mergeValue(D22)&amp;"."&amp; mergeValue(E22)</f>
        <v>1.1.1.1.1</v>
      </c>
      <c r="M22" s="613" t="s">
        <v>10</v>
      </c>
      <c r="N22" s="631"/>
      <c r="O22" s="1023" t="s">
        <v>286</v>
      </c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3"/>
      <c r="AG22" s="1023"/>
      <c r="AH22" s="1023"/>
      <c r="AI22" s="1023"/>
      <c r="AJ22" s="1023"/>
      <c r="AK22" s="1023"/>
      <c r="AL22" s="1023"/>
      <c r="AM22" s="1023"/>
      <c r="AN22" s="1023"/>
      <c r="AO22" s="1023"/>
      <c r="AP22" s="1023"/>
      <c r="AQ22" s="1023"/>
      <c r="AR22" s="509" t="s">
        <v>450</v>
      </c>
      <c r="AT22" s="641" t="str">
        <f>strCheckUnique(AU22:AU26)</f>
        <v/>
      </c>
      <c r="AV22" s="641"/>
    </row>
    <row r="23" spans="1:56" ht="39.950000000000003" customHeight="1">
      <c r="A23" s="1034"/>
      <c r="B23" s="1034"/>
      <c r="C23" s="1034"/>
      <c r="D23" s="1034"/>
      <c r="E23" s="1035"/>
      <c r="F23" s="1034">
        <v>1</v>
      </c>
      <c r="G23" s="646"/>
      <c r="H23" s="1018"/>
      <c r="I23" s="1018"/>
      <c r="J23" s="1018"/>
      <c r="K23" s="655"/>
      <c r="L23" s="662" t="str">
        <f>mergeValue(A23) &amp;"."&amp; mergeValue(B23)&amp;"."&amp; mergeValue(C23)&amp;"."&amp; mergeValue(D23)&amp;"."&amp; mergeValue(E23)&amp;"."&amp; mergeValue(F23)</f>
        <v>1.1.1.1.1.1</v>
      </c>
      <c r="M23" s="724"/>
      <c r="N23" s="1026"/>
      <c r="O23" s="620"/>
      <c r="P23" s="620"/>
      <c r="Q23" s="620"/>
      <c r="R23" s="620"/>
      <c r="S23" s="909"/>
      <c r="T23" s="909"/>
      <c r="U23" s="905">
        <v>35.69</v>
      </c>
      <c r="V23" s="905">
        <v>0</v>
      </c>
      <c r="W23" s="905">
        <v>1971.69</v>
      </c>
      <c r="X23" s="620"/>
      <c r="Y23" s="1021" t="s">
        <v>2593</v>
      </c>
      <c r="Z23" s="1036" t="s">
        <v>74</v>
      </c>
      <c r="AA23" s="1021" t="s">
        <v>2828</v>
      </c>
      <c r="AB23" s="1036" t="s">
        <v>74</v>
      </c>
      <c r="AC23" s="691"/>
      <c r="AD23" s="691"/>
      <c r="AE23" s="691"/>
      <c r="AF23" s="691"/>
      <c r="AG23" s="909"/>
      <c r="AH23" s="909"/>
      <c r="AI23" s="905">
        <v>57.65</v>
      </c>
      <c r="AJ23" s="905">
        <v>0</v>
      </c>
      <c r="AK23" s="905">
        <v>3469.91</v>
      </c>
      <c r="AL23" s="691"/>
      <c r="AM23" s="1021" t="s">
        <v>2829</v>
      </c>
      <c r="AN23" s="1036" t="s">
        <v>74</v>
      </c>
      <c r="AO23" s="1021" t="s">
        <v>2594</v>
      </c>
      <c r="AP23" s="1036" t="s">
        <v>75</v>
      </c>
      <c r="AQ23" s="629"/>
      <c r="AR23" s="989" t="s">
        <v>629</v>
      </c>
      <c r="AS23" s="636" t="str">
        <f>strCheckDate(O24:AQ24)</f>
        <v/>
      </c>
      <c r="AU23" s="641" t="str">
        <f>IF(M23="","",M23 )</f>
        <v/>
      </c>
      <c r="AV23" s="641"/>
      <c r="AW23" s="641"/>
      <c r="AX23" s="641"/>
    </row>
    <row r="24" spans="1:56" ht="39.950000000000003" hidden="1" customHeight="1">
      <c r="A24" s="1034"/>
      <c r="B24" s="1034"/>
      <c r="C24" s="1034"/>
      <c r="D24" s="1034"/>
      <c r="E24" s="1035"/>
      <c r="F24" s="1034"/>
      <c r="G24" s="646"/>
      <c r="H24" s="1018"/>
      <c r="I24" s="1018"/>
      <c r="J24" s="1018"/>
      <c r="K24" s="655"/>
      <c r="L24" s="612"/>
      <c r="M24" s="661"/>
      <c r="N24" s="1026"/>
      <c r="O24" s="637"/>
      <c r="P24" s="637"/>
      <c r="Q24" s="634"/>
      <c r="R24" s="635" t="str">
        <f>Y23 &amp; "-" &amp; AA23</f>
        <v>01.01.2023-30.06.2023</v>
      </c>
      <c r="S24" s="635"/>
      <c r="T24" s="635"/>
      <c r="U24" s="635"/>
      <c r="V24" s="635"/>
      <c r="W24" s="703"/>
      <c r="X24" s="635"/>
      <c r="Y24" s="1021"/>
      <c r="Z24" s="1036"/>
      <c r="AA24" s="1022"/>
      <c r="AB24" s="1036"/>
      <c r="AC24" s="705"/>
      <c r="AD24" s="705"/>
      <c r="AE24" s="702"/>
      <c r="AF24" s="703" t="str">
        <f>AM23 &amp; "-" &amp; AO23</f>
        <v>01.07.2023-31.12.2023</v>
      </c>
      <c r="AG24" s="703"/>
      <c r="AH24" s="703"/>
      <c r="AI24" s="703"/>
      <c r="AJ24" s="703"/>
      <c r="AK24" s="703"/>
      <c r="AL24" s="703"/>
      <c r="AM24" s="1021"/>
      <c r="AN24" s="1036"/>
      <c r="AO24" s="1022"/>
      <c r="AP24" s="1036"/>
      <c r="AQ24" s="629"/>
      <c r="AR24" s="990"/>
      <c r="AV24" s="641"/>
    </row>
    <row r="25" spans="1:56" s="600" customFormat="1" ht="15" hidden="1" customHeight="1">
      <c r="A25" s="1034"/>
      <c r="B25" s="1034"/>
      <c r="C25" s="1034"/>
      <c r="D25" s="1034"/>
      <c r="E25" s="1035"/>
      <c r="F25" s="1034"/>
      <c r="G25" s="646"/>
      <c r="H25" s="1018"/>
      <c r="I25" s="1018"/>
      <c r="J25" s="1018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97"/>
      <c r="AN25" s="844"/>
      <c r="AO25" s="844"/>
      <c r="AP25" s="844"/>
      <c r="AQ25" s="619"/>
      <c r="AR25" s="990"/>
      <c r="AS25" s="636"/>
      <c r="AT25" s="636"/>
      <c r="AU25" s="636"/>
      <c r="AV25" s="641"/>
      <c r="AW25" s="636"/>
      <c r="AX25" s="636"/>
      <c r="AY25" s="636"/>
      <c r="AZ25" s="636"/>
      <c r="BA25" s="636"/>
      <c r="BB25" s="636"/>
      <c r="BC25" s="636"/>
      <c r="BD25" s="636"/>
    </row>
    <row r="26" spans="1:56" customFormat="1" ht="15" customHeight="1">
      <c r="A26" s="1034"/>
      <c r="B26" s="1034"/>
      <c r="C26" s="1034"/>
      <c r="D26" s="1034"/>
      <c r="E26" s="1035"/>
      <c r="F26" s="650"/>
      <c r="G26" s="648"/>
      <c r="H26" s="1018"/>
      <c r="I26" s="1018"/>
      <c r="J26" s="718"/>
      <c r="K26" s="624"/>
      <c r="L26" s="605"/>
      <c r="M26" s="614" t="s">
        <v>385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97"/>
      <c r="AN26" s="844"/>
      <c r="AO26" s="844"/>
      <c r="AP26" s="844"/>
      <c r="AQ26" s="619"/>
      <c r="AR26" s="991"/>
      <c r="AS26" s="638"/>
      <c r="AT26" s="638"/>
      <c r="AU26" s="638"/>
      <c r="AV26" s="641"/>
      <c r="AW26" s="638"/>
      <c r="AX26" s="636"/>
      <c r="AY26" s="636"/>
      <c r="AZ26" s="280"/>
      <c r="BA26" s="280"/>
      <c r="BB26" s="280"/>
      <c r="BC26" s="280"/>
      <c r="BD26" s="280"/>
    </row>
    <row r="27" spans="1:56" customFormat="1">
      <c r="A27" s="1034"/>
      <c r="B27" s="1034"/>
      <c r="C27" s="1034"/>
      <c r="D27" s="1034"/>
      <c r="E27" s="649"/>
      <c r="F27" s="650"/>
      <c r="G27" s="648"/>
      <c r="H27" s="1018"/>
      <c r="I27" s="603"/>
      <c r="J27" s="603"/>
      <c r="K27" s="624"/>
      <c r="L27" s="659"/>
      <c r="M27" s="255" t="s">
        <v>13</v>
      </c>
      <c r="N27" s="660"/>
      <c r="O27" s="658"/>
      <c r="P27" s="658"/>
      <c r="Q27" s="658"/>
      <c r="R27" s="658"/>
      <c r="S27" s="658"/>
      <c r="T27" s="658"/>
      <c r="U27" s="658"/>
      <c r="V27" s="658"/>
      <c r="W27" s="696"/>
      <c r="X27" s="658"/>
      <c r="Y27" s="657"/>
      <c r="Z27" s="154"/>
      <c r="AA27" s="154"/>
      <c r="AB27" s="660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/>
      <c r="AM27" s="657"/>
      <c r="AN27" s="154"/>
      <c r="AO27" s="154"/>
      <c r="AP27" s="660"/>
      <c r="AQ27" s="154"/>
      <c r="AR27" s="182"/>
      <c r="AS27" s="638"/>
      <c r="AT27" s="638"/>
      <c r="AU27" s="638"/>
      <c r="AV27" s="638"/>
      <c r="AW27" s="638"/>
      <c r="AX27" s="638"/>
      <c r="AY27" s="638"/>
      <c r="AZ27" s="280"/>
      <c r="BA27" s="280"/>
      <c r="BB27" s="280"/>
      <c r="BC27" s="280"/>
      <c r="BD27" s="280"/>
    </row>
    <row r="28" spans="1:56" customFormat="1">
      <c r="A28" s="1034"/>
      <c r="B28" s="1034"/>
      <c r="C28" s="1034"/>
      <c r="D28" s="651"/>
      <c r="E28" s="651"/>
      <c r="F28" s="652"/>
      <c r="G28" s="651"/>
      <c r="H28" s="648"/>
      <c r="I28" s="624"/>
      <c r="J28" s="603"/>
      <c r="K28" s="617"/>
      <c r="L28" s="109"/>
      <c r="M28" s="159" t="s">
        <v>386</v>
      </c>
      <c r="N28" s="158"/>
      <c r="O28" s="606"/>
      <c r="P28" s="606"/>
      <c r="Q28" s="606"/>
      <c r="R28" s="606"/>
      <c r="S28" s="606"/>
      <c r="T28" s="606"/>
      <c r="U28" s="606"/>
      <c r="V28" s="606"/>
      <c r="W28" s="676"/>
      <c r="X28" s="606"/>
      <c r="Y28" s="628"/>
      <c r="Z28" s="622"/>
      <c r="AA28" s="622"/>
      <c r="AB28" s="621"/>
      <c r="AC28" s="676"/>
      <c r="AD28" s="676"/>
      <c r="AE28" s="676"/>
      <c r="AF28" s="676"/>
      <c r="AG28" s="676"/>
      <c r="AH28" s="676"/>
      <c r="AI28" s="676"/>
      <c r="AJ28" s="676"/>
      <c r="AK28" s="676"/>
      <c r="AL28" s="676"/>
      <c r="AM28" s="697"/>
      <c r="AN28" s="844"/>
      <c r="AO28" s="844"/>
      <c r="AP28" s="692"/>
      <c r="AQ28" s="622"/>
      <c r="AR28" s="619"/>
      <c r="AS28" s="638"/>
      <c r="AT28" s="638"/>
      <c r="AU28" s="638"/>
      <c r="AV28" s="638"/>
      <c r="AW28" s="638"/>
      <c r="AX28" s="638"/>
      <c r="AY28" s="638"/>
      <c r="AZ28" s="280"/>
      <c r="BA28" s="280"/>
      <c r="BB28" s="280"/>
      <c r="BC28" s="280"/>
      <c r="BD28" s="280"/>
    </row>
    <row r="29" spans="1:56" ht="3" customHeight="1">
      <c r="BD29" s="34"/>
    </row>
    <row r="30" spans="1:56" ht="48.95" customHeight="1">
      <c r="L30" s="580">
        <v>1</v>
      </c>
      <c r="M30" s="980" t="s">
        <v>700</v>
      </c>
      <c r="N30" s="980"/>
      <c r="O30" s="980"/>
      <c r="P30" s="980"/>
      <c r="Q30" s="980"/>
      <c r="R30" s="980"/>
      <c r="S30" s="980"/>
      <c r="T30" s="980"/>
      <c r="U30" s="980"/>
      <c r="V30" s="980"/>
      <c r="W30" s="980"/>
      <c r="X30" s="980"/>
      <c r="Y30" s="980"/>
      <c r="Z30" s="980"/>
      <c r="AA30" s="980"/>
      <c r="AB30" s="980"/>
      <c r="AC30" s="980"/>
      <c r="AD30" s="980"/>
      <c r="AE30" s="980"/>
      <c r="AF30" s="980"/>
      <c r="AG30" s="980"/>
      <c r="AH30" s="980"/>
      <c r="AI30" s="980"/>
      <c r="AJ30" s="980"/>
      <c r="AK30" s="980"/>
      <c r="AL30" s="980"/>
      <c r="AM30" s="980"/>
      <c r="AN30" s="980"/>
      <c r="AO30" s="980"/>
      <c r="AP30" s="980"/>
      <c r="AQ30" s="980"/>
      <c r="BD30" s="34"/>
    </row>
  </sheetData>
  <sheetProtection password="FA9C" sheet="1" objects="1" scenarios="1" formatColumns="0" formatRows="0"/>
  <dataConsolidate leftLabels="1"/>
  <mergeCells count="55">
    <mergeCell ref="A18:A28"/>
    <mergeCell ref="B19:B28"/>
    <mergeCell ref="C20:C28"/>
    <mergeCell ref="D21:D27"/>
    <mergeCell ref="AR23:AR26"/>
    <mergeCell ref="Y23:Y24"/>
    <mergeCell ref="Z23:Z24"/>
    <mergeCell ref="AA23:AA24"/>
    <mergeCell ref="N23:N24"/>
    <mergeCell ref="AB23:AB24"/>
    <mergeCell ref="O20:AQ20"/>
    <mergeCell ref="E22:E26"/>
    <mergeCell ref="O18:AQ18"/>
    <mergeCell ref="H21:H27"/>
    <mergeCell ref="I22:I26"/>
    <mergeCell ref="F23:F25"/>
    <mergeCell ref="J23:J25"/>
    <mergeCell ref="P8:AQ8"/>
    <mergeCell ref="P9:AQ9"/>
    <mergeCell ref="P10:AQ10"/>
    <mergeCell ref="AR13:AR16"/>
    <mergeCell ref="O19:AQ19"/>
    <mergeCell ref="AQ14:AQ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M30:AQ30"/>
    <mergeCell ref="L5:AB5"/>
    <mergeCell ref="L14:L16"/>
    <mergeCell ref="M14:M16"/>
    <mergeCell ref="L11:M11"/>
    <mergeCell ref="AB14:AB16"/>
    <mergeCell ref="O22:AQ22"/>
    <mergeCell ref="L13:AQ13"/>
    <mergeCell ref="N14:N16"/>
    <mergeCell ref="Z16:AA16"/>
    <mergeCell ref="O21:AQ21"/>
    <mergeCell ref="Z17:AA17"/>
    <mergeCell ref="Q15:R15"/>
    <mergeCell ref="S15:T15"/>
    <mergeCell ref="U15:W15"/>
    <mergeCell ref="P7:AQ7"/>
    <mergeCell ref="AP23:AP24"/>
    <mergeCell ref="AM15:AO15"/>
    <mergeCell ref="AN16:AO16"/>
    <mergeCell ref="AN17:AO17"/>
    <mergeCell ref="AM23:AM24"/>
    <mergeCell ref="AN23:AN24"/>
    <mergeCell ref="AO23:AO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R7:AR10 O21:AQ21">
      <formula1>900</formula1>
    </dataValidation>
    <dataValidation allowBlank="1" promptTitle="checkPeriodRange" sqref="R24:X24 AF24:AL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:P22 AC22:AD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AM23 AO23:AO24"/>
    <dataValidation allowBlank="1" sqref="Z25:Z28 AN25:AN28"/>
    <dataValidation type="decimal" allowBlank="1" showErrorMessage="1" errorTitle="Ошибка" error="Допускается ввод только действительных чисел!" sqref="S23:W23 AG23:AK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AN23:AN24 AP23:AP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193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8" t="s">
        <v>430</v>
      </c>
      <c r="G4" s="938"/>
      <c r="H4" s="938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5" t="str">
        <f>IF(dateCh="","",dateCh)</f>
        <v>04.05.2022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Республика Татарстан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5"/>
      <c r="B14" s="985"/>
      <c r="C14" s="985"/>
      <c r="D14" s="440"/>
      <c r="F14" s="434"/>
      <c r="G14" s="159" t="s">
        <v>4</v>
      </c>
      <c r="H14" s="439"/>
      <c r="I14" s="1016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5"/>
      <c r="B15" s="985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5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0" t="s">
        <v>554</v>
      </c>
      <c r="H19" s="980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6" t="s">
        <v>630</v>
      </c>
      <c r="M5" s="986"/>
      <c r="N5" s="986"/>
      <c r="O5" s="986"/>
      <c r="P5" s="986"/>
      <c r="Q5" s="986"/>
      <c r="R5" s="986"/>
      <c r="S5" s="986"/>
      <c r="T5" s="986"/>
      <c r="U5" s="986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20" customFormat="1" ht="6" hidden="1">
      <c r="G7" s="842"/>
      <c r="H7" s="842"/>
      <c r="L7" s="819"/>
      <c r="M7" s="728"/>
      <c r="N7" s="1044"/>
      <c r="O7" s="1044"/>
      <c r="P7" s="1044"/>
      <c r="Q7" s="1044"/>
      <c r="R7" s="1044"/>
      <c r="S7" s="1044"/>
      <c r="T7" s="1044"/>
      <c r="U7" s="1044"/>
      <c r="V7" s="816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50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1010" t="str">
        <f>IF(datePr_ch="",IF(datePr="","",datePr),datePr_ch)</f>
        <v>29.04.2022</v>
      </c>
      <c r="O8" s="1010"/>
      <c r="P8" s="1010"/>
      <c r="Q8" s="1010"/>
      <c r="R8" s="1010"/>
      <c r="S8" s="1010"/>
      <c r="T8" s="1010"/>
      <c r="U8" s="1010"/>
      <c r="V8" s="877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1010" t="str">
        <f>IF(numberPr_ch="",IF(numberPr="","",numberPr),numberPr_ch)</f>
        <v>53-22/2082</v>
      </c>
      <c r="O9" s="1010"/>
      <c r="P9" s="1010"/>
      <c r="Q9" s="1010"/>
      <c r="R9" s="1010"/>
      <c r="S9" s="1010"/>
      <c r="T9" s="1010"/>
      <c r="U9" s="1010"/>
      <c r="V9" s="877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20" customFormat="1" ht="6" hidden="1">
      <c r="G10" s="842"/>
      <c r="H10" s="842"/>
      <c r="L10" s="819"/>
      <c r="M10" s="728"/>
      <c r="N10" s="1044"/>
      <c r="O10" s="1044"/>
      <c r="P10" s="1044"/>
      <c r="Q10" s="1044"/>
      <c r="R10" s="1044"/>
      <c r="S10" s="1044"/>
      <c r="T10" s="1044"/>
      <c r="U10" s="1044"/>
      <c r="V10" s="816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50" s="292" customFormat="1" ht="9.75" hidden="1" customHeight="1">
      <c r="L11" s="1060"/>
      <c r="M11" s="1060"/>
      <c r="N11" s="311"/>
      <c r="O11" s="311"/>
      <c r="P11" s="311"/>
      <c r="Q11" s="311"/>
      <c r="R11" s="311"/>
      <c r="S11" s="1061"/>
      <c r="T11" s="1061"/>
      <c r="U11" s="1061"/>
      <c r="V11" s="1061"/>
      <c r="W11" s="1061"/>
      <c r="X11" s="1061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31"/>
      <c r="M12" s="1031"/>
      <c r="N12" s="202"/>
      <c r="O12" s="202"/>
      <c r="P12" s="202"/>
      <c r="Q12" s="202"/>
      <c r="R12" s="202"/>
      <c r="S12" s="1062"/>
      <c r="T12" s="1062"/>
      <c r="U12" s="1062"/>
      <c r="V12" s="1062"/>
      <c r="W12" s="1062"/>
      <c r="X12" s="1062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63"/>
      <c r="T13" s="1063"/>
      <c r="U13" s="1063"/>
      <c r="V13" s="1063"/>
      <c r="W13" s="1063"/>
      <c r="X13" s="1063"/>
      <c r="Y13" s="386"/>
      <c r="AD13" s="1063"/>
      <c r="AE13" s="1063"/>
      <c r="AF13" s="1063"/>
      <c r="AG13" s="1063"/>
      <c r="AH13" s="1063"/>
      <c r="AI13" s="1063"/>
      <c r="AJ13" s="1063"/>
      <c r="AK13" s="1063"/>
    </row>
    <row r="14" spans="7:50">
      <c r="J14" s="83"/>
      <c r="K14" s="83"/>
      <c r="L14" s="987" t="s">
        <v>430</v>
      </c>
      <c r="M14" s="987"/>
      <c r="N14" s="987"/>
      <c r="O14" s="987"/>
      <c r="P14" s="987"/>
      <c r="Q14" s="987"/>
      <c r="R14" s="987"/>
      <c r="S14" s="987"/>
      <c r="T14" s="987"/>
      <c r="U14" s="987"/>
      <c r="V14" s="987"/>
      <c r="W14" s="987"/>
      <c r="X14" s="987"/>
      <c r="Y14" s="987"/>
      <c r="Z14" s="987"/>
      <c r="AA14" s="987"/>
      <c r="AB14" s="987"/>
      <c r="AC14" s="987"/>
      <c r="AD14" s="987"/>
      <c r="AE14" s="987"/>
      <c r="AF14" s="987"/>
      <c r="AG14" s="987"/>
      <c r="AH14" s="987"/>
      <c r="AI14" s="987"/>
      <c r="AJ14" s="987"/>
      <c r="AK14" s="987"/>
      <c r="AL14" s="987"/>
      <c r="AM14" s="938" t="s">
        <v>431</v>
      </c>
    </row>
    <row r="15" spans="7:50" ht="14.25" customHeight="1">
      <c r="J15" s="83"/>
      <c r="K15" s="83"/>
      <c r="L15" s="987" t="s">
        <v>82</v>
      </c>
      <c r="M15" s="987" t="s">
        <v>452</v>
      </c>
      <c r="N15" s="987" t="s">
        <v>390</v>
      </c>
      <c r="O15" s="987"/>
      <c r="P15" s="987"/>
      <c r="Q15" s="987"/>
      <c r="R15" s="1064" t="s">
        <v>367</v>
      </c>
      <c r="S15" s="1064"/>
      <c r="T15" s="1064"/>
      <c r="U15" s="1064"/>
      <c r="V15" s="1064" t="s">
        <v>391</v>
      </c>
      <c r="W15" s="1064"/>
      <c r="X15" s="1064"/>
      <c r="Y15" s="1064"/>
      <c r="Z15" s="1064" t="s">
        <v>370</v>
      </c>
      <c r="AA15" s="1064"/>
      <c r="AB15" s="1064"/>
      <c r="AC15" s="1064"/>
      <c r="AD15" s="1064" t="s">
        <v>439</v>
      </c>
      <c r="AE15" s="1064"/>
      <c r="AF15" s="1064"/>
      <c r="AG15" s="1064"/>
      <c r="AH15" s="1064"/>
      <c r="AI15" s="1064"/>
      <c r="AJ15" s="1064"/>
      <c r="AK15" s="987" t="s">
        <v>319</v>
      </c>
      <c r="AL15" s="1032" t="s">
        <v>258</v>
      </c>
      <c r="AM15" s="938"/>
    </row>
    <row r="16" spans="7:50" ht="26.25" customHeight="1">
      <c r="J16" s="83"/>
      <c r="K16" s="83"/>
      <c r="L16" s="987"/>
      <c r="M16" s="987"/>
      <c r="N16" s="987"/>
      <c r="O16" s="987"/>
      <c r="P16" s="987"/>
      <c r="Q16" s="987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 t="s">
        <v>578</v>
      </c>
      <c r="AE16" s="1064"/>
      <c r="AF16" s="938" t="s">
        <v>393</v>
      </c>
      <c r="AG16" s="938"/>
      <c r="AH16" s="1066" t="s">
        <v>441</v>
      </c>
      <c r="AI16" s="1066"/>
      <c r="AJ16" s="1066"/>
      <c r="AK16" s="987"/>
      <c r="AL16" s="1032"/>
      <c r="AM16" s="938"/>
    </row>
    <row r="17" spans="1:53" ht="14.25" customHeight="1">
      <c r="J17" s="83"/>
      <c r="K17" s="83"/>
      <c r="L17" s="987"/>
      <c r="M17" s="987"/>
      <c r="N17" s="987"/>
      <c r="O17" s="987"/>
      <c r="P17" s="987"/>
      <c r="Q17" s="987"/>
      <c r="R17" s="1064"/>
      <c r="S17" s="1064"/>
      <c r="T17" s="1064"/>
      <c r="U17" s="1064"/>
      <c r="V17" s="1064"/>
      <c r="W17" s="1064"/>
      <c r="X17" s="1064"/>
      <c r="Y17" s="1064"/>
      <c r="Z17" s="1064"/>
      <c r="AA17" s="1064"/>
      <c r="AB17" s="1064"/>
      <c r="AC17" s="1064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65" t="s">
        <v>369</v>
      </c>
      <c r="AJ17" s="1065"/>
      <c r="AK17" s="987"/>
      <c r="AL17" s="1032"/>
      <c r="AM17" s="938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33">
        <f ca="1">OFFSET(N18,0,-1)+1</f>
        <v>3</v>
      </c>
      <c r="O18" s="1033"/>
      <c r="P18" s="1033"/>
      <c r="Q18" s="1033"/>
      <c r="R18" s="1033">
        <f ca="1">OFFSET(R18,0,-4)+1</f>
        <v>4</v>
      </c>
      <c r="S18" s="1033"/>
      <c r="T18" s="1033"/>
      <c r="U18" s="1033"/>
      <c r="V18" s="1033">
        <f ca="1">OFFSET(V18,0,-4)+1</f>
        <v>5</v>
      </c>
      <c r="W18" s="1033"/>
      <c r="X18" s="1033"/>
      <c r="Y18" s="1033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53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55"/>
      <c r="O19" s="1055"/>
      <c r="P19" s="1055"/>
      <c r="Q19" s="1055"/>
      <c r="R19" s="1055"/>
      <c r="S19" s="1055"/>
      <c r="T19" s="1055"/>
      <c r="U19" s="1055"/>
      <c r="V19" s="1055"/>
      <c r="W19" s="1055"/>
      <c r="X19" s="1055"/>
      <c r="Y19" s="1055"/>
      <c r="Z19" s="1055"/>
      <c r="AA19" s="1055"/>
      <c r="AB19" s="1055"/>
      <c r="AC19" s="1055"/>
      <c r="AD19" s="1055"/>
      <c r="AE19" s="1055"/>
      <c r="AF19" s="1055"/>
      <c r="AG19" s="1055"/>
      <c r="AH19" s="1055"/>
      <c r="AI19" s="1055"/>
      <c r="AJ19" s="1055"/>
      <c r="AK19" s="1055"/>
      <c r="AL19" s="1055"/>
      <c r="AM19" s="548" t="s">
        <v>627</v>
      </c>
    </row>
    <row r="20" spans="1:53" ht="22.5">
      <c r="A20" s="1053"/>
      <c r="B20" s="1053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54"/>
      <c r="O20" s="1054"/>
      <c r="P20" s="1054"/>
      <c r="Q20" s="1054"/>
      <c r="R20" s="1054"/>
      <c r="S20" s="1054"/>
      <c r="T20" s="1054"/>
      <c r="U20" s="1054"/>
      <c r="V20" s="1054"/>
      <c r="W20" s="1054"/>
      <c r="X20" s="1054"/>
      <c r="Y20" s="1054"/>
      <c r="Z20" s="1054"/>
      <c r="AA20" s="1054"/>
      <c r="AB20" s="1054"/>
      <c r="AC20" s="1054"/>
      <c r="AD20" s="1054"/>
      <c r="AE20" s="1054"/>
      <c r="AF20" s="1054"/>
      <c r="AG20" s="1054"/>
      <c r="AH20" s="1054"/>
      <c r="AI20" s="1054"/>
      <c r="AJ20" s="1054"/>
      <c r="AK20" s="1054"/>
      <c r="AL20" s="1054"/>
      <c r="AM20" s="511" t="s">
        <v>449</v>
      </c>
    </row>
    <row r="21" spans="1:53" ht="45">
      <c r="A21" s="1053"/>
      <c r="B21" s="1053"/>
      <c r="C21" s="1053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54"/>
      <c r="O21" s="1054"/>
      <c r="P21" s="1054"/>
      <c r="Q21" s="1054"/>
      <c r="R21" s="1054"/>
      <c r="S21" s="1054"/>
      <c r="T21" s="1054"/>
      <c r="U21" s="1054"/>
      <c r="V21" s="1054"/>
      <c r="W21" s="1054"/>
      <c r="X21" s="1054"/>
      <c r="Y21" s="1054"/>
      <c r="Z21" s="1054"/>
      <c r="AA21" s="1054"/>
      <c r="AB21" s="1054"/>
      <c r="AC21" s="1054"/>
      <c r="AD21" s="1054"/>
      <c r="AE21" s="1054"/>
      <c r="AF21" s="1054"/>
      <c r="AG21" s="1054"/>
      <c r="AH21" s="1054"/>
      <c r="AI21" s="1054"/>
      <c r="AJ21" s="1054"/>
      <c r="AK21" s="1054"/>
      <c r="AL21" s="1054"/>
      <c r="AM21" s="511" t="s">
        <v>561</v>
      </c>
    </row>
    <row r="22" spans="1:53" ht="20.100000000000001" customHeight="1">
      <c r="A22" s="1053"/>
      <c r="B22" s="1053"/>
      <c r="C22" s="1053"/>
      <c r="D22" s="1053">
        <v>1</v>
      </c>
      <c r="E22" s="276"/>
      <c r="F22" s="320"/>
      <c r="G22" s="321"/>
      <c r="H22" s="321"/>
      <c r="I22" s="1056"/>
      <c r="J22" s="1057"/>
      <c r="K22" s="1018"/>
      <c r="L22" s="1058" t="str">
        <f>mergeValue(A22) &amp;"."&amp; mergeValue(B22)&amp;"."&amp; mergeValue(C22)&amp;"."&amp; mergeValue(D22)</f>
        <v>1.1.1.1</v>
      </c>
      <c r="M22" s="1059"/>
      <c r="N22" s="1025" t="s">
        <v>74</v>
      </c>
      <c r="O22" s="1045"/>
      <c r="P22" s="1048" t="s">
        <v>83</v>
      </c>
      <c r="Q22" s="1049"/>
      <c r="R22" s="1025" t="s">
        <v>75</v>
      </c>
      <c r="S22" s="1045"/>
      <c r="T22" s="1046">
        <v>1</v>
      </c>
      <c r="U22" s="1050"/>
      <c r="V22" s="1025" t="s">
        <v>75</v>
      </c>
      <c r="W22" s="1045"/>
      <c r="X22" s="1046">
        <v>1</v>
      </c>
      <c r="Y22" s="1047"/>
      <c r="Z22" s="1025" t="s">
        <v>75</v>
      </c>
      <c r="AA22" s="186"/>
      <c r="AB22" s="110">
        <v>1</v>
      </c>
      <c r="AC22" s="389"/>
      <c r="AD22" s="856"/>
      <c r="AE22" s="856"/>
      <c r="AF22" s="856"/>
      <c r="AG22" s="856"/>
      <c r="AH22" s="858"/>
      <c r="AI22" s="530" t="s">
        <v>74</v>
      </c>
      <c r="AJ22" s="858"/>
      <c r="AK22" s="547" t="s">
        <v>75</v>
      </c>
      <c r="AL22" s="261"/>
      <c r="AM22" s="1016" t="s">
        <v>631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53"/>
      <c r="B23" s="1053"/>
      <c r="C23" s="1053"/>
      <c r="D23" s="1053"/>
      <c r="E23" s="276"/>
      <c r="F23" s="320"/>
      <c r="G23" s="321"/>
      <c r="H23" s="321"/>
      <c r="I23" s="1056"/>
      <c r="J23" s="1057"/>
      <c r="K23" s="1018"/>
      <c r="L23" s="1058"/>
      <c r="M23" s="1059"/>
      <c r="N23" s="1025"/>
      <c r="O23" s="1045"/>
      <c r="P23" s="1048"/>
      <c r="Q23" s="1049"/>
      <c r="R23" s="1025"/>
      <c r="S23" s="1045"/>
      <c r="T23" s="1046"/>
      <c r="U23" s="1051"/>
      <c r="V23" s="1025"/>
      <c r="W23" s="1045"/>
      <c r="X23" s="1046"/>
      <c r="Y23" s="1047"/>
      <c r="Z23" s="1025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75</v>
      </c>
      <c r="AL23" s="406"/>
      <c r="AM23" s="1016"/>
      <c r="AO23" s="290"/>
      <c r="AP23" s="290"/>
      <c r="AQ23" s="290"/>
      <c r="AR23" s="290"/>
      <c r="AS23" s="290"/>
      <c r="AT23" s="290"/>
    </row>
    <row r="24" spans="1:53" ht="20.100000000000001" customHeight="1">
      <c r="A24" s="1053"/>
      <c r="B24" s="1053"/>
      <c r="C24" s="1053"/>
      <c r="D24" s="1053"/>
      <c r="E24" s="276"/>
      <c r="F24" s="320"/>
      <c r="G24" s="321"/>
      <c r="H24" s="321"/>
      <c r="I24" s="1056"/>
      <c r="J24" s="1057"/>
      <c r="K24" s="1018"/>
      <c r="L24" s="1058"/>
      <c r="M24" s="1059"/>
      <c r="N24" s="1025"/>
      <c r="O24" s="1045"/>
      <c r="P24" s="1048"/>
      <c r="Q24" s="1049"/>
      <c r="R24" s="1025"/>
      <c r="S24" s="1045"/>
      <c r="T24" s="1046"/>
      <c r="U24" s="1052"/>
      <c r="V24" s="1025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16"/>
      <c r="AO24" s="290"/>
      <c r="AP24" s="290"/>
      <c r="AQ24" s="290"/>
      <c r="AR24" s="290"/>
      <c r="AS24" s="290"/>
      <c r="AT24" s="290"/>
    </row>
    <row r="25" spans="1:53" ht="20.100000000000001" customHeight="1">
      <c r="A25" s="1053"/>
      <c r="B25" s="1053"/>
      <c r="C25" s="1053"/>
      <c r="D25" s="1053"/>
      <c r="E25" s="276"/>
      <c r="F25" s="320"/>
      <c r="G25" s="321"/>
      <c r="H25" s="321"/>
      <c r="I25" s="1056"/>
      <c r="J25" s="1057"/>
      <c r="K25" s="1018"/>
      <c r="L25" s="1058"/>
      <c r="M25" s="1059"/>
      <c r="N25" s="1025"/>
      <c r="O25" s="1045"/>
      <c r="P25" s="1048"/>
      <c r="Q25" s="1049"/>
      <c r="R25" s="1025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16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53"/>
      <c r="B26" s="1053"/>
      <c r="C26" s="1053"/>
      <c r="D26" s="1053"/>
      <c r="E26" s="322"/>
      <c r="F26" s="323"/>
      <c r="G26" s="322"/>
      <c r="H26" s="322"/>
      <c r="I26" s="1056"/>
      <c r="J26" s="1057"/>
      <c r="K26" s="1018"/>
      <c r="L26" s="1058"/>
      <c r="M26" s="1059"/>
      <c r="N26" s="1025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16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53"/>
      <c r="B27" s="1053"/>
      <c r="C27" s="1053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16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53"/>
      <c r="B28" s="1053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53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38" t="s">
        <v>430</v>
      </c>
      <c r="G4" s="938"/>
      <c r="H4" s="938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5" t="str">
        <f>IF(dateCh="","",dateCh)</f>
        <v>04.05.2022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Республика Татарстан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5"/>
      <c r="B14" s="985"/>
      <c r="C14" s="985"/>
      <c r="D14" s="440"/>
      <c r="F14" s="434"/>
      <c r="G14" s="159" t="s">
        <v>4</v>
      </c>
      <c r="H14" s="439"/>
      <c r="I14" s="1016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5"/>
      <c r="B15" s="985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5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0" t="s">
        <v>554</v>
      </c>
      <c r="H19" s="980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6" t="s">
        <v>630</v>
      </c>
      <c r="M5" s="986"/>
      <c r="N5" s="986"/>
      <c r="O5" s="986"/>
      <c r="P5" s="986"/>
      <c r="Q5" s="986"/>
      <c r="R5" s="986"/>
      <c r="S5" s="986"/>
      <c r="T5" s="986"/>
      <c r="U5" s="986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20" customFormat="1" ht="6" hidden="1">
      <c r="G7" s="842"/>
      <c r="H7" s="842"/>
      <c r="L7" s="819"/>
      <c r="M7" s="730"/>
      <c r="N7" s="1040"/>
      <c r="O7" s="1040"/>
      <c r="P7" s="1040"/>
      <c r="Q7" s="1040"/>
      <c r="R7" s="1040"/>
      <c r="S7" s="1040"/>
      <c r="T7" s="1040"/>
      <c r="U7" s="816"/>
      <c r="V7" s="816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49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1010" t="str">
        <f>IF(datePr_ch="",IF(datePr="","",datePr),datePr_ch)</f>
        <v>29.04.2022</v>
      </c>
      <c r="O8" s="1010"/>
      <c r="P8" s="1010"/>
      <c r="Q8" s="1010"/>
      <c r="R8" s="1010"/>
      <c r="S8" s="1010"/>
      <c r="T8" s="1010"/>
      <c r="U8" s="877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1010" t="str">
        <f>IF(numberPr_ch="",IF(numberPr="","",numberPr),numberPr_ch)</f>
        <v>53-22/2082</v>
      </c>
      <c r="O9" s="1010"/>
      <c r="P9" s="1010"/>
      <c r="Q9" s="1010"/>
      <c r="R9" s="1010"/>
      <c r="S9" s="1010"/>
      <c r="T9" s="1010"/>
      <c r="U9" s="877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20" customFormat="1" ht="6" hidden="1">
      <c r="G10" s="842"/>
      <c r="H10" s="842"/>
      <c r="L10" s="819"/>
      <c r="M10" s="727"/>
      <c r="N10" s="1067"/>
      <c r="O10" s="1067"/>
      <c r="P10" s="1067"/>
      <c r="Q10" s="1067"/>
      <c r="R10" s="1067"/>
      <c r="S10" s="1067"/>
      <c r="T10" s="1067"/>
      <c r="U10" s="816"/>
      <c r="V10" s="816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49" s="237" customFormat="1" ht="11.25" hidden="1">
      <c r="G11" s="236"/>
      <c r="H11" s="236"/>
      <c r="L11" s="1031"/>
      <c r="M11" s="1031"/>
      <c r="N11" s="202"/>
      <c r="O11" s="202"/>
      <c r="P11" s="202"/>
      <c r="Q11" s="202"/>
      <c r="R11" s="1062"/>
      <c r="S11" s="1062"/>
      <c r="T11" s="1062"/>
      <c r="U11" s="1062"/>
      <c r="V11" s="1062"/>
      <c r="W11" s="1062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31"/>
      <c r="M12" s="1031"/>
      <c r="N12" s="202"/>
      <c r="O12" s="202"/>
      <c r="P12" s="202"/>
      <c r="Q12" s="202"/>
      <c r="R12" s="1062"/>
      <c r="S12" s="1062"/>
      <c r="T12" s="1062"/>
      <c r="U12" s="1062"/>
      <c r="V12" s="1062"/>
      <c r="W12" s="1062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63"/>
      <c r="S13" s="1063"/>
      <c r="T13" s="1063"/>
      <c r="U13" s="1063"/>
      <c r="V13" s="1063"/>
      <c r="W13" s="1063"/>
      <c r="X13" s="386"/>
      <c r="AC13" s="1063"/>
      <c r="AD13" s="1063"/>
      <c r="AE13" s="1063"/>
      <c r="AF13" s="1063"/>
      <c r="AG13" s="1063"/>
      <c r="AH13" s="1063"/>
      <c r="AI13" s="1063"/>
      <c r="AJ13" s="1063"/>
    </row>
    <row r="14" spans="7:49" ht="14.25" customHeight="1">
      <c r="J14" s="83"/>
      <c r="K14" s="83"/>
      <c r="L14" s="987" t="s">
        <v>430</v>
      </c>
      <c r="M14" s="987"/>
      <c r="N14" s="987"/>
      <c r="O14" s="987"/>
      <c r="P14" s="987"/>
      <c r="Q14" s="987"/>
      <c r="R14" s="987"/>
      <c r="S14" s="987"/>
      <c r="T14" s="987"/>
      <c r="U14" s="987"/>
      <c r="V14" s="987"/>
      <c r="W14" s="987"/>
      <c r="X14" s="987"/>
      <c r="Y14" s="987"/>
      <c r="Z14" s="987"/>
      <c r="AA14" s="987"/>
      <c r="AB14" s="987"/>
      <c r="AC14" s="987"/>
      <c r="AD14" s="987"/>
      <c r="AE14" s="987"/>
      <c r="AF14" s="987"/>
      <c r="AG14" s="987"/>
      <c r="AH14" s="987"/>
      <c r="AI14" s="987"/>
      <c r="AJ14" s="987"/>
      <c r="AK14" s="987"/>
      <c r="AL14" s="938" t="s">
        <v>431</v>
      </c>
    </row>
    <row r="15" spans="7:49" ht="14.25" customHeight="1">
      <c r="J15" s="83"/>
      <c r="K15" s="83"/>
      <c r="L15" s="987" t="s">
        <v>82</v>
      </c>
      <c r="M15" s="987" t="s">
        <v>452</v>
      </c>
      <c r="N15" s="987" t="s">
        <v>390</v>
      </c>
      <c r="O15" s="987"/>
      <c r="P15" s="987"/>
      <c r="Q15" s="1064" t="s">
        <v>367</v>
      </c>
      <c r="R15" s="1064"/>
      <c r="S15" s="1064"/>
      <c r="T15" s="1064"/>
      <c r="U15" s="1064" t="s">
        <v>391</v>
      </c>
      <c r="V15" s="1064"/>
      <c r="W15" s="1064"/>
      <c r="X15" s="1064"/>
      <c r="Y15" s="1064" t="s">
        <v>370</v>
      </c>
      <c r="Z15" s="1064"/>
      <c r="AA15" s="1064"/>
      <c r="AB15" s="1064"/>
      <c r="AC15" s="1064" t="s">
        <v>439</v>
      </c>
      <c r="AD15" s="1064"/>
      <c r="AE15" s="1064"/>
      <c r="AF15" s="1064"/>
      <c r="AG15" s="1064"/>
      <c r="AH15" s="1064"/>
      <c r="AI15" s="1064"/>
      <c r="AJ15" s="987" t="s">
        <v>319</v>
      </c>
      <c r="AK15" s="1032" t="s">
        <v>258</v>
      </c>
      <c r="AL15" s="938"/>
    </row>
    <row r="16" spans="7:49" ht="27.95" customHeight="1">
      <c r="J16" s="83"/>
      <c r="K16" s="83"/>
      <c r="L16" s="987"/>
      <c r="M16" s="987"/>
      <c r="N16" s="987"/>
      <c r="O16" s="987"/>
      <c r="P16" s="987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 t="s">
        <v>392</v>
      </c>
      <c r="AD16" s="1064"/>
      <c r="AE16" s="938" t="s">
        <v>393</v>
      </c>
      <c r="AF16" s="938"/>
      <c r="AG16" s="1066" t="s">
        <v>441</v>
      </c>
      <c r="AH16" s="1066"/>
      <c r="AI16" s="1066"/>
      <c r="AJ16" s="987"/>
      <c r="AK16" s="1032"/>
      <c r="AL16" s="938"/>
    </row>
    <row r="17" spans="1:53" ht="14.25" customHeight="1">
      <c r="J17" s="83"/>
      <c r="K17" s="83"/>
      <c r="L17" s="987"/>
      <c r="M17" s="987"/>
      <c r="N17" s="987"/>
      <c r="O17" s="987"/>
      <c r="P17" s="987"/>
      <c r="Q17" s="1064"/>
      <c r="R17" s="1064"/>
      <c r="S17" s="1064"/>
      <c r="T17" s="1064"/>
      <c r="U17" s="1064"/>
      <c r="V17" s="1064"/>
      <c r="W17" s="1064"/>
      <c r="X17" s="1064"/>
      <c r="Y17" s="1064"/>
      <c r="Z17" s="1064"/>
      <c r="AA17" s="1064"/>
      <c r="AB17" s="1064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65" t="s">
        <v>369</v>
      </c>
      <c r="AI17" s="1065"/>
      <c r="AJ17" s="987"/>
      <c r="AK17" s="1032"/>
      <c r="AL17" s="938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33">
        <f ca="1">OFFSET(N18,0,-1)+1</f>
        <v>3</v>
      </c>
      <c r="O18" s="1033"/>
      <c r="P18" s="1033"/>
      <c r="Q18" s="1033">
        <f ca="1">OFFSET(Q18,0,-3)+1</f>
        <v>4</v>
      </c>
      <c r="R18" s="1033"/>
      <c r="S18" s="1033"/>
      <c r="T18" s="1033"/>
      <c r="U18" s="1033">
        <f ca="1">OFFSET(U18,0,-4)+1</f>
        <v>5</v>
      </c>
      <c r="V18" s="1033"/>
      <c r="W18" s="1033"/>
      <c r="X18" s="1033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53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78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1079"/>
      <c r="AJ19" s="1079"/>
      <c r="AK19" s="1079"/>
      <c r="AL19" s="862" t="s">
        <v>627</v>
      </c>
    </row>
    <row r="20" spans="1:53" ht="22.5">
      <c r="A20" s="1053"/>
      <c r="B20" s="1053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69"/>
      <c r="O20" s="1054"/>
      <c r="P20" s="1054"/>
      <c r="Q20" s="1054"/>
      <c r="R20" s="1054"/>
      <c r="S20" s="1054"/>
      <c r="T20" s="1054"/>
      <c r="U20" s="1054"/>
      <c r="V20" s="1054"/>
      <c r="W20" s="1054"/>
      <c r="X20" s="1054"/>
      <c r="Y20" s="1054"/>
      <c r="Z20" s="1054"/>
      <c r="AA20" s="1054"/>
      <c r="AB20" s="1054"/>
      <c r="AC20" s="1054"/>
      <c r="AD20" s="1054"/>
      <c r="AE20" s="1054"/>
      <c r="AF20" s="1054"/>
      <c r="AG20" s="1054"/>
      <c r="AH20" s="1054"/>
      <c r="AI20" s="1054"/>
      <c r="AJ20" s="1054"/>
      <c r="AK20" s="1054"/>
      <c r="AL20" s="861" t="s">
        <v>449</v>
      </c>
    </row>
    <row r="21" spans="1:53" ht="45">
      <c r="A21" s="1053"/>
      <c r="B21" s="1053"/>
      <c r="C21" s="1053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69"/>
      <c r="O21" s="1054"/>
      <c r="P21" s="1054"/>
      <c r="Q21" s="1054"/>
      <c r="R21" s="1054"/>
      <c r="S21" s="1054"/>
      <c r="T21" s="1054"/>
      <c r="U21" s="1054"/>
      <c r="V21" s="1054"/>
      <c r="W21" s="1054"/>
      <c r="X21" s="1054"/>
      <c r="Y21" s="1054"/>
      <c r="Z21" s="1054"/>
      <c r="AA21" s="1054"/>
      <c r="AB21" s="1054"/>
      <c r="AC21" s="1054"/>
      <c r="AD21" s="1054"/>
      <c r="AE21" s="1054"/>
      <c r="AF21" s="1054"/>
      <c r="AG21" s="1054"/>
      <c r="AH21" s="1054"/>
      <c r="AI21" s="1054"/>
      <c r="AJ21" s="1054"/>
      <c r="AK21" s="1054"/>
      <c r="AL21" s="861" t="s">
        <v>561</v>
      </c>
    </row>
    <row r="22" spans="1:53" ht="20.100000000000001" customHeight="1">
      <c r="A22" s="1053"/>
      <c r="B22" s="1053"/>
      <c r="C22" s="1053"/>
      <c r="D22" s="1053">
        <v>1</v>
      </c>
      <c r="E22" s="276"/>
      <c r="F22" s="320"/>
      <c r="G22" s="321"/>
      <c r="H22" s="321"/>
      <c r="I22" s="1056"/>
      <c r="J22" s="1057"/>
      <c r="K22" s="1018"/>
      <c r="L22" s="1068" t="str">
        <f>mergeValue(A22) &amp;"."&amp; mergeValue(B22)&amp;"."&amp; mergeValue(C22)&amp;"."&amp; mergeValue(D22)</f>
        <v>1.1.1.1</v>
      </c>
      <c r="M22" s="1070"/>
      <c r="N22" s="1072"/>
      <c r="O22" s="1048" t="s">
        <v>83</v>
      </c>
      <c r="P22" s="1049"/>
      <c r="Q22" s="1025" t="s">
        <v>75</v>
      </c>
      <c r="R22" s="1045"/>
      <c r="S22" s="1046">
        <v>1</v>
      </c>
      <c r="T22" s="1073"/>
      <c r="U22" s="1025" t="s">
        <v>75</v>
      </c>
      <c r="V22" s="1045"/>
      <c r="W22" s="1046" t="s">
        <v>83</v>
      </c>
      <c r="X22" s="1076"/>
      <c r="Y22" s="1025" t="s">
        <v>75</v>
      </c>
      <c r="Z22" s="186"/>
      <c r="AA22" s="110">
        <v>1</v>
      </c>
      <c r="AB22" s="555"/>
      <c r="AC22" s="856"/>
      <c r="AD22" s="856"/>
      <c r="AE22" s="857"/>
      <c r="AF22" s="856"/>
      <c r="AG22" s="858"/>
      <c r="AH22" s="530" t="s">
        <v>74</v>
      </c>
      <c r="AI22" s="858"/>
      <c r="AJ22" s="547" t="s">
        <v>75</v>
      </c>
      <c r="AK22" s="261"/>
      <c r="AL22" s="1016" t="s">
        <v>631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53"/>
      <c r="B23" s="1053"/>
      <c r="C23" s="1053"/>
      <c r="D23" s="1053"/>
      <c r="E23" s="276"/>
      <c r="F23" s="320"/>
      <c r="G23" s="321"/>
      <c r="H23" s="321"/>
      <c r="I23" s="1056"/>
      <c r="J23" s="1057"/>
      <c r="K23" s="1018"/>
      <c r="L23" s="1058"/>
      <c r="M23" s="1071"/>
      <c r="N23" s="1072"/>
      <c r="O23" s="1048"/>
      <c r="P23" s="1049"/>
      <c r="Q23" s="1025"/>
      <c r="R23" s="1045"/>
      <c r="S23" s="1046"/>
      <c r="T23" s="1074"/>
      <c r="U23" s="1025"/>
      <c r="V23" s="1045"/>
      <c r="W23" s="1046"/>
      <c r="X23" s="1077"/>
      <c r="Y23" s="1025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75</v>
      </c>
      <c r="AK23" s="406"/>
      <c r="AL23" s="1016"/>
      <c r="AN23" s="290"/>
      <c r="AO23" s="290"/>
      <c r="AP23" s="290"/>
      <c r="AQ23" s="290"/>
      <c r="AR23" s="290"/>
      <c r="AS23" s="290"/>
    </row>
    <row r="24" spans="1:53" ht="20.100000000000001" customHeight="1">
      <c r="A24" s="1053"/>
      <c r="B24" s="1053"/>
      <c r="C24" s="1053"/>
      <c r="D24" s="1053"/>
      <c r="E24" s="276"/>
      <c r="F24" s="320"/>
      <c r="G24" s="321"/>
      <c r="H24" s="321"/>
      <c r="I24" s="1056"/>
      <c r="J24" s="1057"/>
      <c r="K24" s="1018"/>
      <c r="L24" s="1058"/>
      <c r="M24" s="1071"/>
      <c r="N24" s="1072"/>
      <c r="O24" s="1048"/>
      <c r="P24" s="1049"/>
      <c r="Q24" s="1025"/>
      <c r="R24" s="1045"/>
      <c r="S24" s="1046"/>
      <c r="T24" s="1075"/>
      <c r="U24" s="1025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16"/>
      <c r="AN24" s="290"/>
      <c r="AO24" s="290"/>
      <c r="AP24" s="290"/>
      <c r="AQ24" s="290"/>
      <c r="AR24" s="290"/>
      <c r="AS24" s="290"/>
    </row>
    <row r="25" spans="1:53" ht="20.100000000000001" customHeight="1">
      <c r="A25" s="1053"/>
      <c r="B25" s="1053"/>
      <c r="C25" s="1053"/>
      <c r="D25" s="1053"/>
      <c r="E25" s="276"/>
      <c r="F25" s="320"/>
      <c r="G25" s="321"/>
      <c r="H25" s="321"/>
      <c r="I25" s="1056"/>
      <c r="J25" s="1057"/>
      <c r="K25" s="1018"/>
      <c r="L25" s="1058"/>
      <c r="M25" s="1071"/>
      <c r="N25" s="1072"/>
      <c r="O25" s="1048"/>
      <c r="P25" s="1049"/>
      <c r="Q25" s="1025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16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53"/>
      <c r="B26" s="1053"/>
      <c r="C26" s="1053"/>
      <c r="D26" s="1053"/>
      <c r="E26" s="322"/>
      <c r="F26" s="323"/>
      <c r="G26" s="322"/>
      <c r="H26" s="322"/>
      <c r="I26" s="1056"/>
      <c r="J26" s="1057"/>
      <c r="K26" s="1018"/>
      <c r="L26" s="1058"/>
      <c r="M26" s="1071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16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53"/>
      <c r="B27" s="1053"/>
      <c r="C27" s="1053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16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53"/>
      <c r="B28" s="1053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53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5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 leftLabels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80" t="s">
        <v>453</v>
      </c>
      <c r="E5" s="1080"/>
      <c r="F5" s="1080"/>
      <c r="G5" s="1080"/>
      <c r="H5" s="1080"/>
      <c r="I5" s="1080"/>
      <c r="J5" s="1080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2" t="s">
        <v>430</v>
      </c>
      <c r="E8" s="1082"/>
      <c r="F8" s="1082"/>
      <c r="G8" s="1082"/>
      <c r="H8" s="1082"/>
      <c r="I8" s="1082"/>
      <c r="J8" s="1082"/>
      <c r="K8" s="1082" t="s">
        <v>431</v>
      </c>
    </row>
    <row r="9" spans="1:14">
      <c r="D9" s="1082" t="s">
        <v>82</v>
      </c>
      <c r="E9" s="1082" t="s">
        <v>455</v>
      </c>
      <c r="F9" s="1082"/>
      <c r="G9" s="1082" t="s">
        <v>456</v>
      </c>
      <c r="H9" s="1082"/>
      <c r="I9" s="1082"/>
      <c r="J9" s="1082"/>
      <c r="K9" s="1082"/>
    </row>
    <row r="10" spans="1:14" ht="22.5">
      <c r="D10" s="1082"/>
      <c r="E10" s="138" t="s">
        <v>457</v>
      </c>
      <c r="F10" s="138" t="s">
        <v>404</v>
      </c>
      <c r="G10" s="138" t="s">
        <v>404</v>
      </c>
      <c r="H10" s="138" t="s">
        <v>457</v>
      </c>
      <c r="I10" s="138" t="s">
        <v>458</v>
      </c>
      <c r="J10" s="138" t="s">
        <v>432</v>
      </c>
      <c r="K10" s="1082"/>
    </row>
    <row r="11" spans="1:14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9"/>
      <c r="F12" s="848"/>
      <c r="G12" s="848"/>
      <c r="H12" s="848"/>
      <c r="I12" s="882"/>
      <c r="J12" s="849"/>
      <c r="K12" s="989" t="s">
        <v>459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91"/>
    </row>
    <row r="14" spans="1:14" ht="3" customHeight="1">
      <c r="A14" s="132"/>
      <c r="B14" s="132"/>
      <c r="C14" s="132"/>
    </row>
    <row r="15" spans="1:14" ht="27.75" customHeight="1">
      <c r="E15" s="1081" t="s">
        <v>555</v>
      </c>
      <c r="F15" s="1081"/>
      <c r="G15" s="1081"/>
      <c r="H15" s="1081"/>
      <c r="I15" s="1081"/>
      <c r="J15" s="108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47" t="s">
        <v>296</v>
      </c>
      <c r="E7" s="949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82</v>
      </c>
      <c r="E9" s="522" t="s">
        <v>295</v>
      </c>
    </row>
    <row r="10" spans="3:9" ht="12" customHeight="1">
      <c r="C10" s="48"/>
      <c r="D10" s="40" t="s">
        <v>83</v>
      </c>
      <c r="E10" s="40" t="s">
        <v>49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6"/>
    </row>
    <row r="13" spans="3:9" ht="12" customHeight="1">
      <c r="C13" s="48"/>
      <c r="D13" s="524"/>
      <c r="E13" s="525" t="s">
        <v>167</v>
      </c>
    </row>
    <row r="14" spans="3:9" ht="3" customHeight="1"/>
    <row r="15" spans="3:9" ht="22.5" customHeight="1">
      <c r="C15" s="212"/>
      <c r="D15" s="1083" t="s">
        <v>297</v>
      </c>
      <c r="E15" s="1083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80" t="s">
        <v>55</v>
      </c>
      <c r="E7" s="1080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82</v>
      </c>
      <c r="E9" s="113" t="s">
        <v>166</v>
      </c>
    </row>
    <row r="10" spans="3:12" ht="12" customHeight="1">
      <c r="C10" s="48"/>
      <c r="D10" s="40" t="s">
        <v>83</v>
      </c>
      <c r="E10" s="40" t="s">
        <v>49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84" t="s">
        <v>56</v>
      </c>
      <c r="C2" s="1084"/>
      <c r="D2" s="1084"/>
      <c r="E2" s="554"/>
    </row>
    <row r="3" spans="2:5" ht="3" customHeight="1"/>
    <row r="4" spans="2:5" ht="21.75" customHeight="1" thickBot="1">
      <c r="B4" s="911" t="s">
        <v>1</v>
      </c>
      <c r="C4" s="911" t="s">
        <v>81</v>
      </c>
      <c r="D4" s="911" t="s">
        <v>67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165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57">
        <v>1</v>
      </c>
      <c r="E9" s="1119"/>
      <c r="F9" s="1123"/>
      <c r="G9" s="1127" t="s">
        <v>75</v>
      </c>
      <c r="H9" s="957"/>
      <c r="I9" s="957">
        <v>1</v>
      </c>
      <c r="J9" s="1121"/>
      <c r="K9" s="1025" t="s">
        <v>75</v>
      </c>
      <c r="L9" s="962"/>
      <c r="M9" s="962" t="s">
        <v>83</v>
      </c>
      <c r="N9" s="1117"/>
      <c r="O9" s="1025" t="s">
        <v>75</v>
      </c>
      <c r="P9" s="304"/>
      <c r="Q9" s="304" t="s">
        <v>83</v>
      </c>
      <c r="R9" s="898"/>
      <c r="S9" s="399"/>
    </row>
    <row r="10" spans="1:19" s="100" customFormat="1" ht="17.100000000000001" customHeight="1">
      <c r="A10" s="281"/>
      <c r="C10" s="179"/>
      <c r="D10" s="958"/>
      <c r="E10" s="1120"/>
      <c r="F10" s="1124"/>
      <c r="G10" s="958"/>
      <c r="H10" s="958"/>
      <c r="I10" s="958"/>
      <c r="J10" s="1122"/>
      <c r="K10" s="958"/>
      <c r="L10" s="958"/>
      <c r="M10" s="958"/>
      <c r="N10" s="1118"/>
      <c r="O10" s="958"/>
      <c r="P10" s="305"/>
      <c r="Q10" s="119"/>
      <c r="R10" s="119" t="s">
        <v>579</v>
      </c>
      <c r="S10" s="120"/>
    </row>
    <row r="11" spans="1:19" s="100" customFormat="1" ht="17.100000000000001" customHeight="1">
      <c r="A11" s="281"/>
      <c r="C11" s="179"/>
      <c r="D11" s="958"/>
      <c r="E11" s="1120"/>
      <c r="F11" s="1124"/>
      <c r="G11" s="958"/>
      <c r="H11" s="958"/>
      <c r="I11" s="958"/>
      <c r="J11" s="1122"/>
      <c r="K11" s="958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58"/>
      <c r="E12" s="1120"/>
      <c r="F12" s="1124"/>
      <c r="G12" s="958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29"/>
      <c r="E14" s="1125"/>
      <c r="F14" s="1126"/>
      <c r="G14" s="1128"/>
      <c r="H14" s="957"/>
      <c r="I14" s="957">
        <v>1</v>
      </c>
      <c r="J14" s="1121"/>
      <c r="K14" s="1025" t="s">
        <v>75</v>
      </c>
      <c r="L14" s="962"/>
      <c r="M14" s="962" t="s">
        <v>83</v>
      </c>
      <c r="N14" s="1117"/>
      <c r="O14" s="1025" t="s">
        <v>75</v>
      </c>
      <c r="P14" s="304"/>
      <c r="Q14" s="304" t="s">
        <v>83</v>
      </c>
      <c r="R14" s="898"/>
      <c r="S14" s="399"/>
    </row>
    <row r="15" spans="1:19" ht="17.100000000000001" customHeight="1">
      <c r="A15" s="281"/>
      <c r="B15" s="100"/>
      <c r="C15" s="179"/>
      <c r="D15" s="1129"/>
      <c r="E15" s="1125"/>
      <c r="F15" s="1126"/>
      <c r="G15" s="1128"/>
      <c r="H15" s="957"/>
      <c r="I15" s="957"/>
      <c r="J15" s="1122"/>
      <c r="K15" s="1025"/>
      <c r="L15" s="962"/>
      <c r="M15" s="962"/>
      <c r="N15" s="1118"/>
      <c r="O15" s="1025"/>
      <c r="P15" s="305"/>
      <c r="Q15" s="119"/>
      <c r="R15" s="119" t="s">
        <v>579</v>
      </c>
      <c r="S15" s="120"/>
    </row>
    <row r="16" spans="1:19" ht="17.100000000000001" customHeight="1">
      <c r="A16" s="281"/>
      <c r="B16" s="100"/>
      <c r="C16" s="179"/>
      <c r="D16" s="1129"/>
      <c r="E16" s="1125"/>
      <c r="F16" s="1126"/>
      <c r="G16" s="1128"/>
      <c r="H16" s="957"/>
      <c r="I16" s="957"/>
      <c r="J16" s="1122"/>
      <c r="K16" s="1025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29"/>
      <c r="E17" s="1125"/>
      <c r="F17" s="1126"/>
      <c r="G17" s="1128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64" t="s">
        <v>280</v>
      </c>
      <c r="P25" s="1064"/>
      <c r="Q25" s="1064"/>
      <c r="R25" s="1066" t="s">
        <v>253</v>
      </c>
      <c r="S25" s="1066"/>
      <c r="T25" s="1066"/>
      <c r="U25" s="987" t="s">
        <v>319</v>
      </c>
      <c r="W25" s="1111"/>
    </row>
    <row r="26" spans="1:36" ht="17.100000000000001" hidden="1" customHeight="1">
      <c r="O26" s="1112" t="s">
        <v>696</v>
      </c>
      <c r="P26" s="1112" t="s">
        <v>254</v>
      </c>
      <c r="Q26" s="1112"/>
      <c r="R26" s="1066"/>
      <c r="S26" s="1066"/>
      <c r="T26" s="1066"/>
      <c r="U26" s="987"/>
      <c r="W26" s="1111"/>
    </row>
    <row r="27" spans="1:36" ht="37.5" hidden="1" customHeight="1">
      <c r="O27" s="1112"/>
      <c r="P27" s="102" t="s">
        <v>697</v>
      </c>
      <c r="Q27" s="102" t="s">
        <v>6</v>
      </c>
      <c r="R27" s="103" t="s">
        <v>257</v>
      </c>
      <c r="S27" s="1065" t="s">
        <v>256</v>
      </c>
      <c r="T27" s="1065"/>
      <c r="U27" s="987"/>
      <c r="W27" s="1111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169</v>
      </c>
      <c r="N28" s="546"/>
      <c r="O28" s="1116"/>
      <c r="P28" s="1116"/>
      <c r="Q28" s="1116"/>
      <c r="R28" s="1116"/>
      <c r="S28" s="1116"/>
      <c r="T28" s="1116"/>
      <c r="U28" s="1116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34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94"/>
      <c r="P29" s="1086"/>
      <c r="Q29" s="1086"/>
      <c r="R29" s="1086"/>
      <c r="S29" s="1086"/>
      <c r="T29" s="1086"/>
      <c r="U29" s="1086"/>
      <c r="V29" s="1087"/>
      <c r="W29" s="556" t="s">
        <v>448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34"/>
      <c r="B30" s="1034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 &amp;"."&amp; mergeValue(B30)</f>
        <v>1.1</v>
      </c>
      <c r="M30" s="155" t="s">
        <v>16</v>
      </c>
      <c r="N30" s="264"/>
      <c r="O30" s="1094"/>
      <c r="P30" s="1086"/>
      <c r="Q30" s="1086"/>
      <c r="R30" s="1086"/>
      <c r="S30" s="1086"/>
      <c r="T30" s="1086"/>
      <c r="U30" s="1086"/>
      <c r="V30" s="1087"/>
      <c r="W30" s="265" t="s">
        <v>449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34"/>
      <c r="B31" s="1034"/>
      <c r="C31" s="1034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 &amp;"."&amp; mergeValue(B31)&amp;"."&amp; mergeValue(C31)</f>
        <v>1.1.1</v>
      </c>
      <c r="M31" s="156" t="s">
        <v>560</v>
      </c>
      <c r="N31" s="264"/>
      <c r="O31" s="1094"/>
      <c r="P31" s="1086"/>
      <c r="Q31" s="1086"/>
      <c r="R31" s="1086"/>
      <c r="S31" s="1086"/>
      <c r="T31" s="1086"/>
      <c r="U31" s="1086"/>
      <c r="V31" s="1087"/>
      <c r="W31" s="265" t="s">
        <v>561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34"/>
      <c r="B32" s="1034"/>
      <c r="C32" s="1034"/>
      <c r="D32" s="1034">
        <v>1</v>
      </c>
      <c r="E32" s="447"/>
      <c r="F32" s="447"/>
      <c r="G32" s="447"/>
      <c r="H32" s="447"/>
      <c r="I32" s="1018"/>
      <c r="J32" s="176"/>
      <c r="K32" s="98"/>
      <c r="L32" s="312" t="str">
        <f>mergeValue(A32) &amp;"."&amp; mergeValue(B32)&amp;"."&amp; mergeValue(C32)&amp;"."&amp; mergeValue(D32)</f>
        <v>1.1.1.1</v>
      </c>
      <c r="M32" s="157" t="s">
        <v>384</v>
      </c>
      <c r="N32" s="264"/>
      <c r="O32" s="1088"/>
      <c r="P32" s="1089"/>
      <c r="Q32" s="1089"/>
      <c r="R32" s="1089"/>
      <c r="S32" s="1089"/>
      <c r="T32" s="1089"/>
      <c r="U32" s="1089"/>
      <c r="V32" s="1090"/>
      <c r="W32" s="265" t="s">
        <v>556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34"/>
      <c r="B33" s="1034"/>
      <c r="C33" s="1034"/>
      <c r="D33" s="1034"/>
      <c r="E33" s="1034">
        <v>1</v>
      </c>
      <c r="F33" s="447"/>
      <c r="G33" s="447"/>
      <c r="H33" s="447"/>
      <c r="I33" s="1018"/>
      <c r="J33" s="1018"/>
      <c r="K33" s="98"/>
      <c r="L33" s="312" t="str">
        <f>mergeValue(A33) &amp;"."&amp; mergeValue(B33)&amp;"."&amp; mergeValue(C33)&amp;"."&amp; mergeValue(D33)&amp;"."&amp; mergeValue(E33)</f>
        <v>1.1.1.1.1</v>
      </c>
      <c r="M33" s="167" t="s">
        <v>10</v>
      </c>
      <c r="N33" s="265"/>
      <c r="O33" s="1091"/>
      <c r="P33" s="1092"/>
      <c r="Q33" s="1092"/>
      <c r="R33" s="1092"/>
      <c r="S33" s="1092"/>
      <c r="T33" s="1092"/>
      <c r="U33" s="1092"/>
      <c r="V33" s="1093"/>
      <c r="W33" s="265" t="s">
        <v>450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34"/>
      <c r="B34" s="1034"/>
      <c r="C34" s="1034"/>
      <c r="D34" s="1034"/>
      <c r="E34" s="1034"/>
      <c r="F34" s="313">
        <v>1</v>
      </c>
      <c r="G34" s="313"/>
      <c r="H34" s="313"/>
      <c r="I34" s="1018"/>
      <c r="J34" s="1018"/>
      <c r="K34" s="316"/>
      <c r="L34" s="312" t="str">
        <f>mergeValue(A34) &amp;"."&amp; mergeValue(B34)&amp;"."&amp; mergeValue(C34)&amp;"."&amp; mergeValue(D34)&amp;"."&amp; mergeValue(E34)&amp;"."&amp; mergeValue(F34)</f>
        <v>1.1.1.1.1.1</v>
      </c>
      <c r="M34" s="306"/>
      <c r="N34" s="1026"/>
      <c r="O34" s="187"/>
      <c r="P34" s="187"/>
      <c r="Q34" s="187"/>
      <c r="R34" s="1021"/>
      <c r="S34" s="1025" t="s">
        <v>74</v>
      </c>
      <c r="T34" s="1021"/>
      <c r="U34" s="1025" t="s">
        <v>75</v>
      </c>
      <c r="V34" s="261"/>
      <c r="W34" s="1113" t="s">
        <v>451</v>
      </c>
      <c r="X34" s="276" t="str">
        <f>strCheckDate(O35:V35)</f>
        <v/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34"/>
      <c r="B35" s="1034"/>
      <c r="C35" s="1034"/>
      <c r="D35" s="1034"/>
      <c r="E35" s="1034"/>
      <c r="F35" s="313"/>
      <c r="G35" s="313"/>
      <c r="H35" s="313"/>
      <c r="I35" s="1018"/>
      <c r="J35" s="1018"/>
      <c r="K35" s="316"/>
      <c r="L35" s="166"/>
      <c r="M35" s="196"/>
      <c r="N35" s="1026"/>
      <c r="O35" s="277"/>
      <c r="P35" s="274"/>
      <c r="Q35" s="275" t="str">
        <f>R34 &amp; "-" &amp; T34</f>
        <v>-</v>
      </c>
      <c r="R35" s="1021"/>
      <c r="S35" s="1025"/>
      <c r="T35" s="1022"/>
      <c r="U35" s="1025"/>
      <c r="V35" s="261"/>
      <c r="W35" s="1114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34"/>
      <c r="B36" s="1034"/>
      <c r="C36" s="1034"/>
      <c r="D36" s="1034"/>
      <c r="E36" s="1034"/>
      <c r="F36" s="313"/>
      <c r="G36" s="313"/>
      <c r="H36" s="313"/>
      <c r="I36" s="1018"/>
      <c r="J36" s="1018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115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34"/>
      <c r="B37" s="1034"/>
      <c r="C37" s="1034"/>
      <c r="D37" s="1034"/>
      <c r="E37" s="313"/>
      <c r="F37" s="447"/>
      <c r="G37" s="447"/>
      <c r="H37" s="447"/>
      <c r="I37" s="1018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34"/>
      <c r="B38" s="1034"/>
      <c r="C38" s="1034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34"/>
      <c r="B39" s="1034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34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34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085"/>
      <c r="P45" s="1086"/>
      <c r="Q45" s="1086"/>
      <c r="R45" s="1086"/>
      <c r="S45" s="1086"/>
      <c r="T45" s="1086"/>
      <c r="U45" s="1086"/>
      <c r="V45" s="1086"/>
      <c r="W45" s="853" t="s">
        <v>627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34"/>
      <c r="B46" s="1034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 &amp;"."&amp; mergeValue(B46)</f>
        <v>1.1</v>
      </c>
      <c r="M46" s="607" t="s">
        <v>16</v>
      </c>
      <c r="N46" s="630"/>
      <c r="O46" s="1085"/>
      <c r="P46" s="1086"/>
      <c r="Q46" s="1086"/>
      <c r="R46" s="1086"/>
      <c r="S46" s="1086"/>
      <c r="T46" s="1086"/>
      <c r="U46" s="1086"/>
      <c r="V46" s="1086"/>
      <c r="W46" s="853" t="s">
        <v>449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34"/>
      <c r="B47" s="1034"/>
      <c r="C47" s="1034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 &amp;"."&amp; mergeValue(B47)&amp;"."&amp; mergeValue(C47)</f>
        <v>1.1.1</v>
      </c>
      <c r="M47" s="608" t="s">
        <v>560</v>
      </c>
      <c r="N47" s="630"/>
      <c r="O47" s="1085"/>
      <c r="P47" s="1086"/>
      <c r="Q47" s="1086"/>
      <c r="R47" s="1086"/>
      <c r="S47" s="1086"/>
      <c r="T47" s="1086"/>
      <c r="U47" s="1086"/>
      <c r="V47" s="1086"/>
      <c r="W47" s="853" t="s">
        <v>561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34"/>
      <c r="B48" s="1034"/>
      <c r="C48" s="1034"/>
      <c r="D48" s="1034">
        <v>1</v>
      </c>
      <c r="E48" s="649"/>
      <c r="F48" s="648"/>
      <c r="G48" s="648"/>
      <c r="H48" s="1018"/>
      <c r="I48" s="1027"/>
      <c r="J48" s="618"/>
      <c r="K48" s="604"/>
      <c r="L48" s="644" t="str">
        <f>mergeValue(A48) &amp;"."&amp; mergeValue(B48)&amp;"."&amp; mergeValue(C48)&amp;"."&amp; mergeValue(D48)</f>
        <v>1.1.1.1</v>
      </c>
      <c r="M48" s="609" t="s">
        <v>384</v>
      </c>
      <c r="N48" s="630"/>
      <c r="O48" s="1088"/>
      <c r="P48" s="1089"/>
      <c r="Q48" s="1089"/>
      <c r="R48" s="1089"/>
      <c r="S48" s="1089"/>
      <c r="T48" s="1089"/>
      <c r="U48" s="1089"/>
      <c r="V48" s="1089"/>
      <c r="W48" s="853" t="s">
        <v>575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34"/>
      <c r="B49" s="1034"/>
      <c r="C49" s="1034"/>
      <c r="D49" s="1034"/>
      <c r="E49" s="1035" t="s">
        <v>83</v>
      </c>
      <c r="F49" s="646"/>
      <c r="G49" s="648"/>
      <c r="H49" s="1018"/>
      <c r="I49" s="1027"/>
      <c r="J49" s="1018"/>
      <c r="K49" s="604"/>
      <c r="L49" s="644" t="str">
        <f>mergeValue(A49) &amp;"."&amp; mergeValue(B49)&amp;"."&amp; mergeValue(C49)&amp;"."&amp; mergeValue(D49)&amp;"."&amp; mergeValue(E49)</f>
        <v>1.1.1.1.1</v>
      </c>
      <c r="M49" s="613" t="s">
        <v>10</v>
      </c>
      <c r="N49" s="631"/>
      <c r="O49" s="1091"/>
      <c r="P49" s="1092"/>
      <c r="Q49" s="1092"/>
      <c r="R49" s="1092"/>
      <c r="S49" s="1092"/>
      <c r="T49" s="1092"/>
      <c r="U49" s="1092"/>
      <c r="V49" s="1092"/>
      <c r="W49" s="853" t="s">
        <v>450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34"/>
      <c r="B50" s="1034"/>
      <c r="C50" s="1034"/>
      <c r="D50" s="1034"/>
      <c r="E50" s="1035"/>
      <c r="F50" s="646">
        <v>1</v>
      </c>
      <c r="G50" s="646"/>
      <c r="H50" s="1018"/>
      <c r="I50" s="1027"/>
      <c r="J50" s="1018"/>
      <c r="K50" s="655"/>
      <c r="L50" s="644" t="str">
        <f>mergeValue(A50) &amp;"."&amp; mergeValue(B50)&amp;"."&amp; mergeValue(C50)&amp;"."&amp; mergeValue(D50)&amp;"."&amp; mergeValue(E50)&amp;"."&amp; mergeValue(F50)</f>
        <v>1.1.1.1.1.1</v>
      </c>
      <c r="M50" s="643"/>
      <c r="N50" s="1026"/>
      <c r="O50" s="620"/>
      <c r="P50" s="620"/>
      <c r="Q50" s="620"/>
      <c r="R50" s="1021"/>
      <c r="S50" s="1036" t="s">
        <v>74</v>
      </c>
      <c r="T50" s="1021"/>
      <c r="U50" s="1036" t="s">
        <v>75</v>
      </c>
      <c r="V50" s="815"/>
      <c r="W50" s="1016" t="s">
        <v>628</v>
      </c>
      <c r="X50" s="636" t="str">
        <f>strCheckDate(O51:V51)</f>
        <v/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34"/>
      <c r="B51" s="1034"/>
      <c r="C51" s="1034"/>
      <c r="D51" s="1034"/>
      <c r="E51" s="1035"/>
      <c r="F51" s="646"/>
      <c r="G51" s="646"/>
      <c r="H51" s="1018"/>
      <c r="I51" s="1027"/>
      <c r="J51" s="1018"/>
      <c r="K51" s="655"/>
      <c r="L51" s="612"/>
      <c r="M51" s="661"/>
      <c r="N51" s="1026"/>
      <c r="O51" s="637"/>
      <c r="P51" s="634"/>
      <c r="Q51" s="635" t="str">
        <f>R50 &amp; "-" &amp; T50</f>
        <v>-</v>
      </c>
      <c r="R51" s="1021"/>
      <c r="S51" s="1036"/>
      <c r="T51" s="1022"/>
      <c r="U51" s="1036"/>
      <c r="V51" s="815"/>
      <c r="W51" s="1016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34"/>
      <c r="B52" s="1034"/>
      <c r="C52" s="1034"/>
      <c r="D52" s="1034"/>
      <c r="E52" s="1035"/>
      <c r="F52" s="650"/>
      <c r="G52" s="648"/>
      <c r="H52" s="1018"/>
      <c r="I52" s="1027"/>
      <c r="J52" s="1018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4"/>
      <c r="W52" s="1016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34"/>
      <c r="B53" s="1034"/>
      <c r="C53" s="1034"/>
      <c r="D53" s="1034"/>
      <c r="E53" s="649"/>
      <c r="F53" s="650"/>
      <c r="G53" s="648"/>
      <c r="H53" s="1018"/>
      <c r="I53" s="1027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3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34"/>
      <c r="B54" s="1034"/>
      <c r="C54" s="1034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34"/>
      <c r="B55" s="1034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34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34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20"/>
      <c r="P61" s="1020"/>
      <c r="Q61" s="1020"/>
      <c r="R61" s="1020"/>
      <c r="S61" s="1020"/>
      <c r="T61" s="1020"/>
      <c r="U61" s="1020"/>
      <c r="V61" s="1020"/>
      <c r="W61" s="556" t="s">
        <v>448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34"/>
      <c r="B62" s="1034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 &amp;"."&amp; mergeValue(B62)</f>
        <v>1.1</v>
      </c>
      <c r="M62" s="155" t="s">
        <v>16</v>
      </c>
      <c r="N62" s="264"/>
      <c r="O62" s="1020"/>
      <c r="P62" s="1020"/>
      <c r="Q62" s="1020"/>
      <c r="R62" s="1020"/>
      <c r="S62" s="1020"/>
      <c r="T62" s="1020"/>
      <c r="U62" s="1020"/>
      <c r="V62" s="1020"/>
      <c r="W62" s="265" t="s">
        <v>449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34"/>
      <c r="B63" s="1034"/>
      <c r="C63" s="1034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 &amp;"."&amp; mergeValue(B63)&amp;"."&amp; mergeValue(C63)</f>
        <v>1.1.1</v>
      </c>
      <c r="M63" s="156" t="s">
        <v>560</v>
      </c>
      <c r="N63" s="264"/>
      <c r="O63" s="1020"/>
      <c r="P63" s="1020"/>
      <c r="Q63" s="1020"/>
      <c r="R63" s="1020"/>
      <c r="S63" s="1020"/>
      <c r="T63" s="1020"/>
      <c r="U63" s="1020"/>
      <c r="V63" s="1020"/>
      <c r="W63" s="265" t="s">
        <v>561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34"/>
      <c r="B64" s="1034"/>
      <c r="C64" s="1034"/>
      <c r="D64" s="1034">
        <v>1</v>
      </c>
      <c r="E64" s="447"/>
      <c r="F64" s="447"/>
      <c r="G64" s="447"/>
      <c r="H64" s="447"/>
      <c r="I64" s="1018"/>
      <c r="J64" s="176"/>
      <c r="K64" s="98"/>
      <c r="L64" s="312" t="str">
        <f>mergeValue(A64) &amp;"."&amp; mergeValue(B64)&amp;"."&amp; mergeValue(C64)&amp;"."&amp; mergeValue(D64)</f>
        <v>1.1.1.1</v>
      </c>
      <c r="M64" s="157" t="s">
        <v>384</v>
      </c>
      <c r="N64" s="264"/>
      <c r="O64" s="1019"/>
      <c r="P64" s="1019"/>
      <c r="Q64" s="1019"/>
      <c r="R64" s="1019"/>
      <c r="S64" s="1019"/>
      <c r="T64" s="1019"/>
      <c r="U64" s="1019"/>
      <c r="V64" s="1019"/>
      <c r="W64" s="265" t="s">
        <v>556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45" hidden="1">
      <c r="A65" s="1034"/>
      <c r="B65" s="1034"/>
      <c r="C65" s="1034"/>
      <c r="D65" s="1034"/>
      <c r="E65" s="1034">
        <v>1</v>
      </c>
      <c r="F65" s="447"/>
      <c r="G65" s="447"/>
      <c r="H65" s="447"/>
      <c r="I65" s="1018"/>
      <c r="J65" s="1018"/>
      <c r="K65" s="98"/>
      <c r="L65" s="312" t="str">
        <f>mergeValue(A65) &amp;"."&amp; mergeValue(B65)&amp;"."&amp; mergeValue(C65)&amp;"."&amp; mergeValue(D65)&amp;"."&amp; mergeValue(E65)</f>
        <v>1.1.1.1.1</v>
      </c>
      <c r="M65" s="167" t="s">
        <v>10</v>
      </c>
      <c r="N65" s="265"/>
      <c r="O65" s="1023"/>
      <c r="P65" s="1023"/>
      <c r="Q65" s="1023"/>
      <c r="R65" s="1023"/>
      <c r="S65" s="1023"/>
      <c r="T65" s="1023"/>
      <c r="U65" s="1023"/>
      <c r="V65" s="1023"/>
      <c r="W65" s="265" t="s">
        <v>450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34"/>
      <c r="B66" s="1034"/>
      <c r="C66" s="1034"/>
      <c r="D66" s="1034"/>
      <c r="E66" s="1034"/>
      <c r="F66" s="313">
        <v>1</v>
      </c>
      <c r="G66" s="313"/>
      <c r="H66" s="313"/>
      <c r="I66" s="1018"/>
      <c r="J66" s="1018"/>
      <c r="K66" s="316"/>
      <c r="L66" s="312" t="str">
        <f>mergeValue(A66) &amp;"."&amp; mergeValue(B66)&amp;"."&amp; mergeValue(C66)&amp;"."&amp; mergeValue(D66)&amp;"."&amp; mergeValue(E66)&amp;"."&amp; mergeValue(F66)</f>
        <v>1.1.1.1.1.1</v>
      </c>
      <c r="M66" s="306"/>
      <c r="N66" s="1026"/>
      <c r="O66" s="187"/>
      <c r="P66" s="187"/>
      <c r="Q66" s="187"/>
      <c r="R66" s="1021"/>
      <c r="S66" s="1025" t="s">
        <v>74</v>
      </c>
      <c r="T66" s="1021"/>
      <c r="U66" s="1025" t="s">
        <v>75</v>
      </c>
      <c r="V66" s="261"/>
      <c r="W66" s="1113" t="s">
        <v>451</v>
      </c>
      <c r="X66" s="276" t="str">
        <f>strCheckDate(O67:V67)</f>
        <v/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34"/>
      <c r="B67" s="1034"/>
      <c r="C67" s="1034"/>
      <c r="D67" s="1034"/>
      <c r="E67" s="1034"/>
      <c r="F67" s="313"/>
      <c r="G67" s="313"/>
      <c r="H67" s="313"/>
      <c r="I67" s="1018"/>
      <c r="J67" s="1018"/>
      <c r="K67" s="316"/>
      <c r="L67" s="166"/>
      <c r="M67" s="196"/>
      <c r="N67" s="1026"/>
      <c r="O67" s="277"/>
      <c r="P67" s="274"/>
      <c r="Q67" s="275" t="str">
        <f>R66 &amp; "-" &amp; T66</f>
        <v>-</v>
      </c>
      <c r="R67" s="1021"/>
      <c r="S67" s="1025"/>
      <c r="T67" s="1022"/>
      <c r="U67" s="1025"/>
      <c r="V67" s="261"/>
      <c r="W67" s="1114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34"/>
      <c r="B68" s="1034"/>
      <c r="C68" s="1034"/>
      <c r="D68" s="1034"/>
      <c r="E68" s="1034"/>
      <c r="F68" s="313"/>
      <c r="G68" s="313"/>
      <c r="H68" s="313"/>
      <c r="I68" s="1018"/>
      <c r="J68" s="1018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115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34"/>
      <c r="B69" s="1034"/>
      <c r="C69" s="1034"/>
      <c r="D69" s="1034"/>
      <c r="E69" s="313"/>
      <c r="F69" s="447"/>
      <c r="G69" s="447"/>
      <c r="H69" s="447"/>
      <c r="I69" s="1018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34"/>
      <c r="B70" s="1034"/>
      <c r="C70" s="1034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34"/>
      <c r="B71" s="1034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34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34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94"/>
      <c r="P77" s="1086"/>
      <c r="Q77" s="1086"/>
      <c r="R77" s="1086"/>
      <c r="S77" s="1086"/>
      <c r="T77" s="1086"/>
      <c r="U77" s="1086"/>
      <c r="V77" s="1087"/>
      <c r="W77" s="556" t="s">
        <v>448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34"/>
      <c r="B78" s="1034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 &amp;"."&amp; mergeValue(B78)</f>
        <v>1.1</v>
      </c>
      <c r="M78" s="155" t="s">
        <v>16</v>
      </c>
      <c r="N78" s="264"/>
      <c r="O78" s="1094"/>
      <c r="P78" s="1086"/>
      <c r="Q78" s="1086"/>
      <c r="R78" s="1086"/>
      <c r="S78" s="1086"/>
      <c r="T78" s="1086"/>
      <c r="U78" s="1086"/>
      <c r="V78" s="1087"/>
      <c r="W78" s="265" t="s">
        <v>449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34"/>
      <c r="B79" s="1034"/>
      <c r="C79" s="1034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 &amp;"."&amp; mergeValue(B79)&amp;"."&amp; mergeValue(C79)</f>
        <v>1.1.1</v>
      </c>
      <c r="M79" s="156" t="s">
        <v>560</v>
      </c>
      <c r="N79" s="264"/>
      <c r="O79" s="1094"/>
      <c r="P79" s="1086"/>
      <c r="Q79" s="1086"/>
      <c r="R79" s="1086"/>
      <c r="S79" s="1086"/>
      <c r="T79" s="1086"/>
      <c r="U79" s="1086"/>
      <c r="V79" s="1087"/>
      <c r="W79" s="265" t="s">
        <v>561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34"/>
      <c r="B80" s="1034"/>
      <c r="C80" s="1034"/>
      <c r="D80" s="1034">
        <v>1</v>
      </c>
      <c r="E80" s="447"/>
      <c r="F80" s="447"/>
      <c r="G80" s="447"/>
      <c r="H80" s="447"/>
      <c r="I80" s="1018"/>
      <c r="J80" s="176"/>
      <c r="K80" s="98"/>
      <c r="L80" s="312" t="str">
        <f>mergeValue(A80) &amp;"."&amp; mergeValue(B80)&amp;"."&amp; mergeValue(C80)&amp;"."&amp; mergeValue(D80)</f>
        <v>1.1.1.1</v>
      </c>
      <c r="M80" s="157" t="s">
        <v>384</v>
      </c>
      <c r="N80" s="264"/>
      <c r="O80" s="1088"/>
      <c r="P80" s="1089"/>
      <c r="Q80" s="1089"/>
      <c r="R80" s="1089"/>
      <c r="S80" s="1089"/>
      <c r="T80" s="1089"/>
      <c r="U80" s="1089"/>
      <c r="V80" s="1090"/>
      <c r="W80" s="265" t="s">
        <v>556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56" s="34" customFormat="1" ht="45" hidden="1">
      <c r="A81" s="1034"/>
      <c r="B81" s="1034"/>
      <c r="C81" s="1034"/>
      <c r="D81" s="1034"/>
      <c r="E81" s="1034">
        <v>1</v>
      </c>
      <c r="F81" s="447"/>
      <c r="G81" s="447"/>
      <c r="H81" s="447"/>
      <c r="I81" s="1018"/>
      <c r="J81" s="1018"/>
      <c r="K81" s="98"/>
      <c r="L81" s="312" t="str">
        <f>mergeValue(A81) &amp;"."&amp; mergeValue(B81)&amp;"."&amp; mergeValue(C81)&amp;"."&amp; mergeValue(D81)&amp;"."&amp; mergeValue(E81)</f>
        <v>1.1.1.1.1</v>
      </c>
      <c r="M81" s="167" t="s">
        <v>10</v>
      </c>
      <c r="N81" s="265"/>
      <c r="O81" s="1091"/>
      <c r="P81" s="1092"/>
      <c r="Q81" s="1092"/>
      <c r="R81" s="1092"/>
      <c r="S81" s="1092"/>
      <c r="T81" s="1092"/>
      <c r="U81" s="1092"/>
      <c r="V81" s="1093"/>
      <c r="W81" s="265" t="s">
        <v>450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56" s="34" customFormat="1" ht="66" hidden="1" customHeight="1">
      <c r="A82" s="1034"/>
      <c r="B82" s="1034"/>
      <c r="C82" s="1034"/>
      <c r="D82" s="1034"/>
      <c r="E82" s="1034"/>
      <c r="F82" s="313">
        <v>1</v>
      </c>
      <c r="G82" s="313"/>
      <c r="H82" s="313"/>
      <c r="I82" s="1018"/>
      <c r="J82" s="1018"/>
      <c r="K82" s="316"/>
      <c r="L82" s="312" t="str">
        <f>mergeValue(A82) &amp;"."&amp; mergeValue(B82)&amp;"."&amp; mergeValue(C82)&amp;"."&amp; mergeValue(D82)&amp;"."&amp; mergeValue(E82)&amp;"."&amp; mergeValue(F82)</f>
        <v>1.1.1.1.1.1</v>
      </c>
      <c r="M82" s="306"/>
      <c r="N82" s="277"/>
      <c r="O82" s="187"/>
      <c r="P82" s="187"/>
      <c r="Q82" s="187"/>
      <c r="R82" s="1021"/>
      <c r="S82" s="1025" t="s">
        <v>74</v>
      </c>
      <c r="T82" s="1021"/>
      <c r="U82" s="1025" t="s">
        <v>75</v>
      </c>
      <c r="V82" s="261"/>
      <c r="W82" s="1113" t="s">
        <v>451</v>
      </c>
      <c r="X82" s="276" t="str">
        <f>strCheckDate(O83:V83)</f>
        <v/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56" s="34" customFormat="1" ht="14.25" hidden="1" customHeight="1">
      <c r="A83" s="1034"/>
      <c r="B83" s="1034"/>
      <c r="C83" s="1034"/>
      <c r="D83" s="1034"/>
      <c r="E83" s="1034"/>
      <c r="F83" s="313"/>
      <c r="G83" s="313"/>
      <c r="H83" s="313"/>
      <c r="I83" s="1018"/>
      <c r="J83" s="1018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21"/>
      <c r="S83" s="1025"/>
      <c r="T83" s="1022"/>
      <c r="U83" s="1025"/>
      <c r="V83" s="261"/>
      <c r="W83" s="1114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56" ht="15" hidden="1" customHeight="1">
      <c r="A84" s="1034"/>
      <c r="B84" s="1034"/>
      <c r="C84" s="1034"/>
      <c r="D84" s="1034"/>
      <c r="E84" s="1034"/>
      <c r="F84" s="313"/>
      <c r="G84" s="313"/>
      <c r="H84" s="313"/>
      <c r="I84" s="1018"/>
      <c r="J84" s="1018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115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56" ht="14.25" hidden="1">
      <c r="A85" s="1034"/>
      <c r="B85" s="1034"/>
      <c r="C85" s="1034"/>
      <c r="D85" s="1034"/>
      <c r="E85" s="313"/>
      <c r="F85" s="447"/>
      <c r="G85" s="447"/>
      <c r="H85" s="447"/>
      <c r="I85" s="1018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56" ht="14.25" hidden="1">
      <c r="A86" s="1034"/>
      <c r="B86" s="1034"/>
      <c r="C86" s="1034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56" ht="14.25" hidden="1">
      <c r="A87" s="1034"/>
      <c r="B87" s="1034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56" ht="14.25" hidden="1">
      <c r="A88" s="1034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56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56" s="33" customFormat="1" ht="17.100000000000001" customHeight="1">
      <c r="G90" s="33" t="s">
        <v>15</v>
      </c>
      <c r="I90" s="33" t="s">
        <v>63</v>
      </c>
      <c r="V90" s="178"/>
    </row>
    <row r="91" spans="1:56" ht="17.100000000000001" customHeight="1">
      <c r="X91" s="601"/>
      <c r="Y91" s="41"/>
      <c r="Z91" s="41"/>
    </row>
    <row r="92" spans="1:56" s="671" customFormat="1" ht="270">
      <c r="A92" s="1034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80">
        <f>mergeValue(A92)</f>
        <v>1</v>
      </c>
      <c r="M92" s="588" t="s">
        <v>21</v>
      </c>
      <c r="N92" s="700"/>
      <c r="O92" s="1085"/>
      <c r="P92" s="1086"/>
      <c r="Q92" s="1086"/>
      <c r="R92" s="1086"/>
      <c r="S92" s="1086"/>
      <c r="T92" s="1086"/>
      <c r="U92" s="1086"/>
      <c r="V92" s="1086"/>
      <c r="W92" s="1086"/>
      <c r="X92" s="1086"/>
      <c r="Y92" s="1086"/>
      <c r="Z92" s="1086"/>
      <c r="AA92" s="1086"/>
      <c r="AB92" s="1086"/>
      <c r="AC92" s="1086"/>
      <c r="AD92" s="1086"/>
      <c r="AE92" s="1086"/>
      <c r="AF92" s="1086"/>
      <c r="AG92" s="1086"/>
      <c r="AH92" s="1086"/>
      <c r="AI92" s="1086"/>
      <c r="AJ92" s="1086"/>
      <c r="AK92" s="1086"/>
      <c r="AL92" s="1086"/>
      <c r="AM92" s="1086"/>
      <c r="AN92" s="1086"/>
      <c r="AO92" s="1086"/>
      <c r="AP92" s="1086"/>
      <c r="AQ92" s="1087"/>
      <c r="AR92" s="853" t="s">
        <v>448</v>
      </c>
      <c r="AS92" s="704"/>
      <c r="AT92" s="704"/>
      <c r="AU92" s="704"/>
      <c r="AV92" s="704"/>
      <c r="AW92" s="704"/>
      <c r="AX92" s="704"/>
      <c r="AY92" s="704"/>
      <c r="AZ92" s="704"/>
      <c r="BA92" s="704"/>
      <c r="BB92" s="704"/>
      <c r="BC92" s="704"/>
      <c r="BD92" s="704"/>
    </row>
    <row r="93" spans="1:56" s="671" customFormat="1" ht="371.25">
      <c r="A93" s="1034"/>
      <c r="B93" s="1034">
        <v>1</v>
      </c>
      <c r="C93" s="709"/>
      <c r="D93" s="709"/>
      <c r="E93" s="712"/>
      <c r="F93" s="711"/>
      <c r="G93" s="711"/>
      <c r="H93" s="711"/>
      <c r="I93" s="694"/>
      <c r="J93" s="689"/>
      <c r="L93" s="880" t="str">
        <f>mergeValue(A93) &amp;"."&amp; mergeValue(B93)</f>
        <v>1.1</v>
      </c>
      <c r="M93" s="677" t="s">
        <v>16</v>
      </c>
      <c r="N93" s="700"/>
      <c r="O93" s="1085"/>
      <c r="P93" s="1086"/>
      <c r="Q93" s="1086"/>
      <c r="R93" s="1086"/>
      <c r="S93" s="1086"/>
      <c r="T93" s="1086"/>
      <c r="U93" s="1086"/>
      <c r="V93" s="1086"/>
      <c r="W93" s="1086"/>
      <c r="X93" s="1086"/>
      <c r="Y93" s="1086"/>
      <c r="Z93" s="1086"/>
      <c r="AA93" s="1086"/>
      <c r="AB93" s="1086"/>
      <c r="AC93" s="1086"/>
      <c r="AD93" s="1086"/>
      <c r="AE93" s="1086"/>
      <c r="AF93" s="1086"/>
      <c r="AG93" s="1086"/>
      <c r="AH93" s="1086"/>
      <c r="AI93" s="1086"/>
      <c r="AJ93" s="1086"/>
      <c r="AK93" s="1086"/>
      <c r="AL93" s="1086"/>
      <c r="AM93" s="1086"/>
      <c r="AN93" s="1086"/>
      <c r="AO93" s="1086"/>
      <c r="AP93" s="1086"/>
      <c r="AQ93" s="1087"/>
      <c r="AR93" s="853" t="s">
        <v>449</v>
      </c>
      <c r="AS93" s="704"/>
      <c r="AT93" s="704"/>
      <c r="AU93" s="704"/>
      <c r="AV93" s="704"/>
      <c r="AW93" s="704"/>
      <c r="AX93" s="704"/>
      <c r="AY93" s="704"/>
      <c r="AZ93" s="704"/>
      <c r="BA93" s="704"/>
      <c r="BB93" s="704"/>
      <c r="BC93" s="704"/>
      <c r="BD93" s="704"/>
    </row>
    <row r="94" spans="1:56" s="671" customFormat="1" ht="409.5">
      <c r="A94" s="1034"/>
      <c r="B94" s="1034"/>
      <c r="C94" s="1034">
        <v>1</v>
      </c>
      <c r="D94" s="709"/>
      <c r="E94" s="712"/>
      <c r="F94" s="711"/>
      <c r="G94" s="711"/>
      <c r="H94" s="711"/>
      <c r="I94" s="718"/>
      <c r="J94" s="689"/>
      <c r="K94" s="674"/>
      <c r="L94" s="880" t="str">
        <f>mergeValue(A94) &amp;"."&amp; mergeValue(B94)&amp;"."&amp; mergeValue(C94)</f>
        <v>1.1.1</v>
      </c>
      <c r="M94" s="678" t="s">
        <v>560</v>
      </c>
      <c r="N94" s="700"/>
      <c r="O94" s="1085"/>
      <c r="P94" s="1086"/>
      <c r="Q94" s="1086"/>
      <c r="R94" s="1086"/>
      <c r="S94" s="1086"/>
      <c r="T94" s="1086"/>
      <c r="U94" s="1086"/>
      <c r="V94" s="1086"/>
      <c r="W94" s="1086"/>
      <c r="X94" s="1086"/>
      <c r="Y94" s="1086"/>
      <c r="Z94" s="1086"/>
      <c r="AA94" s="1086"/>
      <c r="AB94" s="1086"/>
      <c r="AC94" s="1086"/>
      <c r="AD94" s="1086"/>
      <c r="AE94" s="1086"/>
      <c r="AF94" s="1086"/>
      <c r="AG94" s="1086"/>
      <c r="AH94" s="1086"/>
      <c r="AI94" s="1086"/>
      <c r="AJ94" s="1086"/>
      <c r="AK94" s="1086"/>
      <c r="AL94" s="1086"/>
      <c r="AM94" s="1086"/>
      <c r="AN94" s="1086"/>
      <c r="AO94" s="1086"/>
      <c r="AP94" s="1086"/>
      <c r="AQ94" s="1087"/>
      <c r="AR94" s="853" t="s">
        <v>561</v>
      </c>
      <c r="AS94" s="704"/>
      <c r="AT94" s="704"/>
      <c r="AU94" s="704"/>
      <c r="AV94" s="707"/>
      <c r="AW94" s="704"/>
      <c r="AX94" s="704"/>
      <c r="AY94" s="704"/>
      <c r="AZ94" s="704"/>
      <c r="BA94" s="704"/>
      <c r="BB94" s="704"/>
      <c r="BC94" s="704"/>
      <c r="BD94" s="704"/>
    </row>
    <row r="95" spans="1:56" s="671" customFormat="1" ht="409.5">
      <c r="A95" s="1034"/>
      <c r="B95" s="1034"/>
      <c r="C95" s="1034"/>
      <c r="D95" s="1034">
        <v>1</v>
      </c>
      <c r="E95" s="712"/>
      <c r="F95" s="711"/>
      <c r="G95" s="711"/>
      <c r="H95" s="1018"/>
      <c r="I95" s="689"/>
      <c r="J95" s="689"/>
      <c r="K95" s="674"/>
      <c r="L95" s="880" t="str">
        <f>mergeValue(A95) &amp;"."&amp; mergeValue(B95)&amp;"."&amp; mergeValue(C95)&amp;"."&amp; mergeValue(D95)</f>
        <v>1.1.1.1</v>
      </c>
      <c r="M95" s="679" t="s">
        <v>384</v>
      </c>
      <c r="N95" s="700"/>
      <c r="O95" s="1088"/>
      <c r="P95" s="1089"/>
      <c r="Q95" s="1089"/>
      <c r="R95" s="1089"/>
      <c r="S95" s="1089"/>
      <c r="T95" s="1089"/>
      <c r="U95" s="1089"/>
      <c r="V95" s="1089"/>
      <c r="W95" s="1089"/>
      <c r="X95" s="1089"/>
      <c r="Y95" s="1089"/>
      <c r="Z95" s="1089"/>
      <c r="AA95" s="1089"/>
      <c r="AB95" s="1089"/>
      <c r="AC95" s="1089"/>
      <c r="AD95" s="1089"/>
      <c r="AE95" s="1089"/>
      <c r="AF95" s="1089"/>
      <c r="AG95" s="1089"/>
      <c r="AH95" s="1089"/>
      <c r="AI95" s="1089"/>
      <c r="AJ95" s="1089"/>
      <c r="AK95" s="1089"/>
      <c r="AL95" s="1089"/>
      <c r="AM95" s="1089"/>
      <c r="AN95" s="1089"/>
      <c r="AO95" s="1089"/>
      <c r="AP95" s="1089"/>
      <c r="AQ95" s="1090"/>
      <c r="AR95" s="853" t="s">
        <v>575</v>
      </c>
      <c r="AS95" s="704"/>
      <c r="AT95" s="704"/>
      <c r="AU95" s="704"/>
      <c r="AV95" s="707"/>
      <c r="AW95" s="704"/>
      <c r="AX95" s="704"/>
      <c r="AY95" s="704"/>
      <c r="AZ95" s="704"/>
      <c r="BA95" s="704"/>
      <c r="BB95" s="704"/>
      <c r="BC95" s="704"/>
      <c r="BD95" s="704"/>
    </row>
    <row r="96" spans="1:56" s="671" customFormat="1" ht="409.5">
      <c r="A96" s="1034"/>
      <c r="B96" s="1034"/>
      <c r="C96" s="1034"/>
      <c r="D96" s="1034"/>
      <c r="E96" s="1035" t="s">
        <v>83</v>
      </c>
      <c r="F96" s="709"/>
      <c r="G96" s="711"/>
      <c r="H96" s="1018"/>
      <c r="I96" s="1018"/>
      <c r="J96" s="718"/>
      <c r="K96" s="674"/>
      <c r="L96" s="880" t="str">
        <f>mergeValue(A96) &amp;"."&amp; mergeValue(B96)&amp;"."&amp; mergeValue(C96)&amp;"."&amp; mergeValue(D96)&amp;"."&amp; mergeValue(E96)</f>
        <v>1.1.1.1.1</v>
      </c>
      <c r="M96" s="684" t="s">
        <v>10</v>
      </c>
      <c r="N96" s="701"/>
      <c r="O96" s="1091"/>
      <c r="P96" s="1092"/>
      <c r="Q96" s="1092"/>
      <c r="R96" s="1092"/>
      <c r="S96" s="1092"/>
      <c r="T96" s="1092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3"/>
      <c r="AR96" s="853" t="s">
        <v>450</v>
      </c>
      <c r="AS96" s="704"/>
      <c r="AT96" s="707" t="str">
        <f>strCheckUnique(AU96:AU100)</f>
        <v/>
      </c>
      <c r="AU96" s="704"/>
      <c r="AV96" s="707"/>
      <c r="AW96" s="704"/>
      <c r="AX96" s="704"/>
      <c r="AY96" s="704"/>
      <c r="AZ96" s="704"/>
      <c r="BA96" s="704"/>
      <c r="BB96" s="704"/>
      <c r="BC96" s="704"/>
      <c r="BD96" s="704"/>
    </row>
    <row r="97" spans="1:56" s="671" customFormat="1" ht="66" customHeight="1">
      <c r="A97" s="1034"/>
      <c r="B97" s="1034"/>
      <c r="C97" s="1034"/>
      <c r="D97" s="1034"/>
      <c r="E97" s="1035"/>
      <c r="F97" s="1034">
        <v>1</v>
      </c>
      <c r="G97" s="709"/>
      <c r="H97" s="1018"/>
      <c r="I97" s="1018"/>
      <c r="J97" s="1018"/>
      <c r="K97" s="718"/>
      <c r="L97" s="880" t="str">
        <f>mergeValue(A97) &amp;"."&amp; mergeValue(B97)&amp;"."&amp; mergeValue(C97)&amp;"."&amp; mergeValue(D97)&amp;"."&amp; mergeValue(E97)&amp;"."&amp; mergeValue(F97)</f>
        <v>1.1.1.1.1.1</v>
      </c>
      <c r="M97" s="725"/>
      <c r="N97" s="1026"/>
      <c r="O97" s="691"/>
      <c r="P97" s="691"/>
      <c r="Q97" s="691"/>
      <c r="R97" s="691"/>
      <c r="S97" s="905"/>
      <c r="T97" s="905"/>
      <c r="U97" s="905"/>
      <c r="V97" s="905"/>
      <c r="W97" s="905"/>
      <c r="X97" s="691"/>
      <c r="Y97" s="1021"/>
      <c r="Z97" s="1036" t="s">
        <v>74</v>
      </c>
      <c r="AA97" s="1021"/>
      <c r="AB97" s="1036" t="s">
        <v>74</v>
      </c>
      <c r="AC97" s="691"/>
      <c r="AD97" s="691"/>
      <c r="AE97" s="691"/>
      <c r="AF97" s="691"/>
      <c r="AG97" s="905"/>
      <c r="AH97" s="905"/>
      <c r="AI97" s="905"/>
      <c r="AJ97" s="905"/>
      <c r="AK97" s="905"/>
      <c r="AL97" s="691"/>
      <c r="AM97" s="1021"/>
      <c r="AN97" s="1036" t="s">
        <v>74</v>
      </c>
      <c r="AO97" s="1021"/>
      <c r="AP97" s="1036" t="s">
        <v>75</v>
      </c>
      <c r="AQ97" s="699"/>
      <c r="AR97" s="989" t="s">
        <v>629</v>
      </c>
      <c r="AS97" s="704" t="str">
        <f>strCheckDate(O98:AQ98)</f>
        <v/>
      </c>
      <c r="AT97" s="704"/>
      <c r="AU97" s="707" t="str">
        <f>IF(M97="","",M97 )</f>
        <v/>
      </c>
      <c r="AV97" s="707"/>
      <c r="AW97" s="707"/>
      <c r="AX97" s="707"/>
      <c r="AY97" s="704"/>
      <c r="AZ97" s="704"/>
      <c r="BA97" s="704"/>
      <c r="BB97" s="704"/>
      <c r="BC97" s="704"/>
      <c r="BD97" s="704"/>
    </row>
    <row r="98" spans="1:56" s="671" customFormat="1" ht="14.25" hidden="1" customHeight="1">
      <c r="A98" s="1034"/>
      <c r="B98" s="1034"/>
      <c r="C98" s="1034"/>
      <c r="D98" s="1034"/>
      <c r="E98" s="1035"/>
      <c r="F98" s="1034"/>
      <c r="G98" s="709"/>
      <c r="H98" s="1018"/>
      <c r="I98" s="1018"/>
      <c r="J98" s="1018"/>
      <c r="K98" s="718"/>
      <c r="L98" s="683"/>
      <c r="M98" s="721"/>
      <c r="N98" s="1026"/>
      <c r="O98" s="705"/>
      <c r="P98" s="705"/>
      <c r="Q98" s="702"/>
      <c r="R98" s="703" t="str">
        <f>Y97 &amp; "-" &amp; AA97</f>
        <v>-</v>
      </c>
      <c r="S98" s="703"/>
      <c r="T98" s="703"/>
      <c r="U98" s="703"/>
      <c r="V98" s="703"/>
      <c r="W98" s="703"/>
      <c r="X98" s="703"/>
      <c r="Y98" s="1021"/>
      <c r="Z98" s="1036"/>
      <c r="AA98" s="1022"/>
      <c r="AB98" s="1036"/>
      <c r="AC98" s="705"/>
      <c r="AD98" s="705"/>
      <c r="AE98" s="702"/>
      <c r="AF98" s="703" t="str">
        <f>AM97 &amp; "-" &amp; AO97</f>
        <v>-</v>
      </c>
      <c r="AG98" s="703"/>
      <c r="AH98" s="703"/>
      <c r="AI98" s="703"/>
      <c r="AJ98" s="703"/>
      <c r="AK98" s="703"/>
      <c r="AL98" s="703"/>
      <c r="AM98" s="1021"/>
      <c r="AN98" s="1036"/>
      <c r="AO98" s="1022"/>
      <c r="AP98" s="1036"/>
      <c r="AQ98" s="699"/>
      <c r="AR98" s="990"/>
      <c r="AS98" s="704"/>
      <c r="AT98" s="704"/>
      <c r="AU98" s="704"/>
      <c r="AV98" s="707"/>
      <c r="AW98" s="704"/>
      <c r="AX98" s="704"/>
      <c r="AY98" s="704"/>
      <c r="AZ98" s="704"/>
      <c r="BA98" s="704"/>
      <c r="BB98" s="704"/>
      <c r="BC98" s="704"/>
      <c r="BD98" s="704"/>
    </row>
    <row r="99" spans="1:56" s="671" customFormat="1" ht="14.25" hidden="1" customHeight="1">
      <c r="A99" s="1034"/>
      <c r="B99" s="1034"/>
      <c r="C99" s="1034"/>
      <c r="D99" s="1034"/>
      <c r="E99" s="1035"/>
      <c r="F99" s="1034"/>
      <c r="G99" s="709"/>
      <c r="H99" s="1018"/>
      <c r="I99" s="1018"/>
      <c r="J99" s="1018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97"/>
      <c r="AN99" s="844"/>
      <c r="AO99" s="844"/>
      <c r="AP99" s="844"/>
      <c r="AQ99" s="690"/>
      <c r="AR99" s="990"/>
      <c r="AS99" s="704"/>
      <c r="AT99" s="704"/>
      <c r="AU99" s="704"/>
      <c r="AV99" s="707"/>
      <c r="AW99" s="704"/>
      <c r="AX99" s="704"/>
      <c r="AY99" s="704"/>
      <c r="AZ99" s="704"/>
      <c r="BA99" s="704"/>
      <c r="BB99" s="704"/>
      <c r="BC99" s="704"/>
      <c r="BD99" s="704"/>
    </row>
    <row r="100" spans="1:56" s="670" customFormat="1" ht="15" customHeight="1">
      <c r="A100" s="1034"/>
      <c r="B100" s="1034"/>
      <c r="C100" s="1034"/>
      <c r="D100" s="1034"/>
      <c r="E100" s="1035"/>
      <c r="F100" s="713"/>
      <c r="G100" s="711"/>
      <c r="H100" s="1018"/>
      <c r="I100" s="1018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4"/>
      <c r="AO100" s="844"/>
      <c r="AP100" s="844"/>
      <c r="AQ100" s="690"/>
      <c r="AR100" s="991"/>
      <c r="AS100" s="706"/>
      <c r="AT100" s="706"/>
      <c r="AU100" s="706"/>
      <c r="AV100" s="707"/>
      <c r="AW100" s="706"/>
      <c r="AX100" s="704"/>
      <c r="AY100" s="704"/>
      <c r="AZ100" s="706"/>
      <c r="BA100" s="706"/>
      <c r="BB100" s="706"/>
      <c r="BC100" s="706"/>
      <c r="BD100" s="706"/>
    </row>
    <row r="101" spans="1:56" s="670" customFormat="1" ht="14.25">
      <c r="A101" s="1034"/>
      <c r="B101" s="1034"/>
      <c r="C101" s="1034"/>
      <c r="D101" s="1034"/>
      <c r="E101" s="712"/>
      <c r="F101" s="713"/>
      <c r="G101" s="711"/>
      <c r="H101" s="1018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4"/>
      <c r="AO101" s="844"/>
      <c r="AP101" s="692"/>
      <c r="AQ101" s="693"/>
      <c r="AR101" s="690"/>
      <c r="AS101" s="706"/>
      <c r="AT101" s="706"/>
      <c r="AU101" s="706"/>
      <c r="AV101" s="706"/>
      <c r="AW101" s="706"/>
      <c r="AX101" s="706"/>
      <c r="AY101" s="706"/>
      <c r="AZ101" s="706"/>
      <c r="BA101" s="706"/>
      <c r="BB101" s="706"/>
      <c r="BC101" s="706"/>
      <c r="BD101" s="706"/>
    </row>
    <row r="102" spans="1:56" s="670" customFormat="1" ht="14.25">
      <c r="A102" s="1034"/>
      <c r="B102" s="1034"/>
      <c r="C102" s="1034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4"/>
      <c r="AO102" s="844"/>
      <c r="AP102" s="692"/>
      <c r="AQ102" s="693"/>
      <c r="AR102" s="690"/>
      <c r="AS102" s="706"/>
      <c r="AT102" s="706"/>
      <c r="AU102" s="706"/>
      <c r="AV102" s="706"/>
      <c r="AW102" s="706"/>
      <c r="AX102" s="706"/>
      <c r="AY102" s="706"/>
      <c r="AZ102" s="706"/>
      <c r="BA102" s="706"/>
      <c r="BB102" s="706"/>
      <c r="BC102" s="706"/>
      <c r="BD102" s="706"/>
    </row>
    <row r="103" spans="1:56" s="670" customFormat="1" ht="14.25">
      <c r="A103" s="1034"/>
      <c r="B103" s="1034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757"/>
      <c r="AD103" s="757"/>
      <c r="AE103" s="757"/>
      <c r="AF103" s="757"/>
      <c r="AG103" s="757"/>
      <c r="AH103" s="757"/>
      <c r="AI103" s="757"/>
      <c r="AJ103" s="757"/>
      <c r="AK103" s="757"/>
      <c r="AL103" s="757"/>
      <c r="AM103" s="697"/>
      <c r="AN103" s="844"/>
      <c r="AO103" s="844"/>
      <c r="AP103" s="692"/>
      <c r="AQ103" s="693"/>
      <c r="AR103" s="690"/>
      <c r="AS103" s="706"/>
      <c r="AT103" s="706"/>
      <c r="AU103" s="706"/>
      <c r="AV103" s="706"/>
      <c r="AW103" s="706"/>
      <c r="AX103" s="706"/>
      <c r="AY103" s="706"/>
      <c r="AZ103" s="706"/>
      <c r="BA103" s="706"/>
      <c r="BB103" s="706"/>
      <c r="BC103" s="706"/>
      <c r="BD103" s="706"/>
    </row>
    <row r="104" spans="1:56" s="670" customFormat="1" ht="14.25">
      <c r="A104" s="1034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757"/>
      <c r="AD104" s="757"/>
      <c r="AE104" s="757"/>
      <c r="AF104" s="757"/>
      <c r="AG104" s="757"/>
      <c r="AH104" s="757"/>
      <c r="AI104" s="757"/>
      <c r="AJ104" s="757"/>
      <c r="AK104" s="757"/>
      <c r="AL104" s="757"/>
      <c r="AM104" s="697"/>
      <c r="AN104" s="844"/>
      <c r="AO104" s="844"/>
      <c r="AP104" s="692"/>
      <c r="AQ104" s="693"/>
      <c r="AR104" s="690"/>
      <c r="AS104" s="706"/>
      <c r="AT104" s="706"/>
      <c r="AU104" s="706"/>
      <c r="AV104" s="706"/>
      <c r="AW104" s="706"/>
      <c r="AX104" s="706"/>
      <c r="AY104" s="706"/>
      <c r="AZ104" s="706"/>
      <c r="BA104" s="706"/>
      <c r="BB104" s="706"/>
      <c r="BC104" s="706"/>
      <c r="BD104" s="706"/>
    </row>
    <row r="105" spans="1:56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757"/>
      <c r="AD105" s="757"/>
      <c r="AE105" s="757"/>
      <c r="AF105" s="757"/>
      <c r="AG105" s="757"/>
      <c r="AH105" s="757"/>
      <c r="AI105" s="757"/>
      <c r="AJ105" s="757"/>
      <c r="AK105" s="757"/>
      <c r="AL105" s="757"/>
      <c r="AM105" s="697"/>
      <c r="AN105" s="844"/>
      <c r="AO105" s="844"/>
      <c r="AP105" s="692"/>
      <c r="AQ105" s="693"/>
      <c r="AR105" s="690"/>
      <c r="AS105" s="706"/>
      <c r="AT105" s="706"/>
      <c r="AU105" s="706"/>
      <c r="AV105" s="706"/>
      <c r="AW105" s="706"/>
      <c r="AX105" s="706"/>
      <c r="AY105" s="706"/>
      <c r="AZ105" s="706"/>
      <c r="BA105" s="706"/>
      <c r="BB105" s="706"/>
      <c r="BC105" s="706"/>
      <c r="BD105" s="706"/>
    </row>
    <row r="106" spans="1:56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72"/>
      <c r="AN106" s="894" t="s">
        <v>75</v>
      </c>
      <c r="AO106" s="699"/>
      <c r="AP106" s="267"/>
      <c r="AQ106" s="699"/>
      <c r="AR106" s="719"/>
      <c r="AS106" s="704"/>
      <c r="AT106" s="704"/>
      <c r="AU106" s="707"/>
      <c r="AV106" s="707"/>
      <c r="AW106" s="707"/>
      <c r="AX106" s="707"/>
      <c r="AY106" s="704"/>
      <c r="AZ106" s="704"/>
      <c r="BA106" s="704"/>
      <c r="BB106" s="704"/>
      <c r="BC106" s="704"/>
      <c r="BD106" s="704"/>
    </row>
    <row r="107" spans="1:56" ht="17.100000000000001" hidden="1" customHeight="1"/>
    <row r="108" spans="1:56" ht="17.100000000000001" hidden="1" customHeight="1"/>
    <row r="109" spans="1:56" s="33" customFormat="1" ht="17.100000000000001" hidden="1" customHeight="1">
      <c r="G109" s="33" t="s">
        <v>15</v>
      </c>
      <c r="I109" s="33" t="s">
        <v>64</v>
      </c>
      <c r="U109" s="178"/>
    </row>
    <row r="110" spans="1:56" ht="17.100000000000001" hidden="1" customHeight="1">
      <c r="T110" s="123"/>
      <c r="U110" s="41"/>
    </row>
    <row r="111" spans="1:56" ht="16.5" hidden="1" customHeight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94"/>
      <c r="P111" s="1086"/>
      <c r="Q111" s="1086"/>
      <c r="R111" s="1086"/>
      <c r="S111" s="1086"/>
      <c r="T111" s="1086"/>
      <c r="U111" s="1086"/>
      <c r="V111" s="1087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1:56" s="34" customFormat="1" ht="15" hidden="1" customHeight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94"/>
      <c r="P112" s="1086"/>
      <c r="Q112" s="1086"/>
      <c r="R112" s="1086"/>
      <c r="S112" s="1086"/>
      <c r="T112" s="1086"/>
      <c r="U112" s="1086"/>
      <c r="V112" s="1087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hidden="1" customHeight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94"/>
      <c r="P113" s="1086"/>
      <c r="Q113" s="1086"/>
      <c r="R113" s="1086"/>
      <c r="S113" s="1086"/>
      <c r="T113" s="1086"/>
      <c r="U113" s="1086"/>
      <c r="V113" s="1087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94"/>
      <c r="P114" s="1086"/>
      <c r="Q114" s="1086"/>
      <c r="R114" s="1086"/>
      <c r="S114" s="1086"/>
      <c r="T114" s="1086"/>
      <c r="U114" s="1086"/>
      <c r="V114" s="1087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hidden="1" customHeight="1">
      <c r="G115" s="175"/>
      <c r="H115" s="173"/>
      <c r="I115" s="1056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hidden="1" customHeight="1">
      <c r="G116" s="177"/>
      <c r="H116" s="173"/>
      <c r="I116" s="1056"/>
      <c r="J116" s="1057"/>
      <c r="L116" s="165" t="s">
        <v>20</v>
      </c>
      <c r="M116" s="168" t="s">
        <v>10</v>
      </c>
      <c r="N116" s="251"/>
      <c r="O116" s="1100"/>
      <c r="P116" s="1101"/>
      <c r="Q116" s="1101"/>
      <c r="R116" s="1101"/>
      <c r="S116" s="1101"/>
      <c r="T116" s="1101"/>
      <c r="U116" s="1101"/>
      <c r="V116" s="1102"/>
      <c r="W116" s="183"/>
      <c r="X116" s="276"/>
      <c r="Y116" s="290" t="str">
        <f>strCheckUnique(Z116:Z119)</f>
        <v/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00000000000001" hidden="1" customHeight="1">
      <c r="G117" s="177"/>
      <c r="H117" s="173">
        <v>1</v>
      </c>
      <c r="I117" s="1056"/>
      <c r="J117" s="1057"/>
      <c r="K117" s="194"/>
      <c r="L117" s="166"/>
      <c r="M117" s="169"/>
      <c r="N117" s="196"/>
      <c r="O117" s="187"/>
      <c r="P117" s="187"/>
      <c r="Q117" s="187"/>
      <c r="R117" s="1095"/>
      <c r="S117" s="1103" t="s">
        <v>74</v>
      </c>
      <c r="T117" s="1095"/>
      <c r="U117" s="1107" t="s">
        <v>75</v>
      </c>
      <c r="V117" s="180"/>
      <c r="W117" s="183"/>
      <c r="X117" s="276" t="str">
        <f>strCheckDate(O118:V118)</f>
        <v/>
      </c>
      <c r="Y117" s="290"/>
      <c r="Z117" s="290" t="str">
        <f>IF(M117="","",M117 )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hidden="1" customHeight="1">
      <c r="G118" s="177"/>
      <c r="H118" s="173"/>
      <c r="I118" s="1056"/>
      <c r="J118" s="1057"/>
      <c r="K118" s="194"/>
      <c r="L118" s="189"/>
      <c r="M118" s="196"/>
      <c r="N118" s="196"/>
      <c r="O118" s="196"/>
      <c r="P118" s="196"/>
      <c r="Q118" s="275" t="str">
        <f>R117 &amp; "-" &amp; T117</f>
        <v>-</v>
      </c>
      <c r="R118" s="1096"/>
      <c r="S118" s="1104"/>
      <c r="T118" s="1096"/>
      <c r="U118" s="1108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hidden="1" customHeight="1">
      <c r="G119" s="177"/>
      <c r="H119" s="175"/>
      <c r="I119" s="1056"/>
      <c r="J119" s="1057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hidden="1" customHeight="1">
      <c r="G120" s="175"/>
      <c r="H120" s="175"/>
      <c r="I120" s="1056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7.100000000000001" hidden="1" customHeight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5" s="33" customFormat="1" ht="17.100000000000001" hidden="1" customHeight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7:35" ht="17.100000000000001" hidden="1" customHeight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hidden="1" customHeight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94"/>
      <c r="P128" s="1086"/>
      <c r="Q128" s="1086"/>
      <c r="R128" s="1086"/>
      <c r="S128" s="1086"/>
      <c r="T128" s="1086"/>
      <c r="U128" s="1086"/>
      <c r="V128" s="1087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hidden="1" customHeight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94"/>
      <c r="P129" s="1086"/>
      <c r="Q129" s="1086"/>
      <c r="R129" s="1086"/>
      <c r="S129" s="1086"/>
      <c r="T129" s="1086"/>
      <c r="U129" s="1086"/>
      <c r="V129" s="1087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hidden="1" customHeight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94"/>
      <c r="P130" s="1086"/>
      <c r="Q130" s="1086"/>
      <c r="R130" s="1086"/>
      <c r="S130" s="1086"/>
      <c r="T130" s="1086"/>
      <c r="U130" s="1086"/>
      <c r="V130" s="1087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94"/>
      <c r="P131" s="1086"/>
      <c r="Q131" s="1086"/>
      <c r="R131" s="1086"/>
      <c r="S131" s="1086"/>
      <c r="T131" s="1086"/>
      <c r="U131" s="1086"/>
      <c r="V131" s="1087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hidden="1" customHeight="1">
      <c r="G132" s="175"/>
      <c r="H132" s="173"/>
      <c r="I132" s="1056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hidden="1" customHeight="1">
      <c r="G133" s="177"/>
      <c r="H133" s="173"/>
      <c r="I133" s="1056"/>
      <c r="J133" s="1057"/>
      <c r="L133" s="165" t="s">
        <v>20</v>
      </c>
      <c r="M133" s="168" t="s">
        <v>10</v>
      </c>
      <c r="N133" s="251"/>
      <c r="O133" s="1100"/>
      <c r="P133" s="1101"/>
      <c r="Q133" s="1101"/>
      <c r="R133" s="1101"/>
      <c r="S133" s="1101"/>
      <c r="T133" s="1101"/>
      <c r="U133" s="1101"/>
      <c r="V133" s="1102"/>
      <c r="W133" s="183"/>
      <c r="X133" s="276"/>
      <c r="Y133" s="290" t="str">
        <f>strCheckUnique(Z133:Z136)</f>
        <v/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00000000000001" hidden="1" customHeight="1">
      <c r="G134" s="177"/>
      <c r="H134" s="173">
        <v>1</v>
      </c>
      <c r="I134" s="1056"/>
      <c r="J134" s="1057"/>
      <c r="K134" s="194"/>
      <c r="L134" s="166"/>
      <c r="M134" s="169"/>
      <c r="N134" s="196"/>
      <c r="O134" s="187"/>
      <c r="P134" s="187"/>
      <c r="Q134" s="187"/>
      <c r="R134" s="1095"/>
      <c r="S134" s="1103" t="s">
        <v>74</v>
      </c>
      <c r="T134" s="1095"/>
      <c r="U134" s="1107" t="s">
        <v>75</v>
      </c>
      <c r="V134" s="180"/>
      <c r="W134" s="183"/>
      <c r="X134" s="276" t="str">
        <f>strCheckDate(O135:V135)</f>
        <v/>
      </c>
      <c r="Y134" s="290"/>
      <c r="Z134" s="290" t="str">
        <f>IF(M134="","",M134 )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hidden="1" customHeight="1">
      <c r="G135" s="177"/>
      <c r="H135" s="173"/>
      <c r="I135" s="1056"/>
      <c r="J135" s="1057"/>
      <c r="K135" s="194"/>
      <c r="L135" s="189"/>
      <c r="M135" s="196"/>
      <c r="N135" s="196"/>
      <c r="O135" s="196"/>
      <c r="P135" s="196"/>
      <c r="Q135" s="275" t="str">
        <f>R134 &amp; "-" &amp; T134</f>
        <v>-</v>
      </c>
      <c r="R135" s="1096"/>
      <c r="S135" s="1104"/>
      <c r="T135" s="1096"/>
      <c r="U135" s="1108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hidden="1" customHeight="1">
      <c r="G136" s="177"/>
      <c r="H136" s="175"/>
      <c r="I136" s="1056"/>
      <c r="J136" s="1057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hidden="1" customHeight="1">
      <c r="G137" s="175"/>
      <c r="H137" s="175"/>
      <c r="I137" s="1056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7.100000000000001" hidden="1" customHeight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5" s="33" customFormat="1" ht="17.100000000000001" hidden="1" customHeight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7:35" ht="17.100000000000001" hidden="1" customHeight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1:35" ht="16.5" hidden="1" customHeight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94"/>
      <c r="P145" s="1086"/>
      <c r="Q145" s="1086"/>
      <c r="R145" s="1086"/>
      <c r="S145" s="1086"/>
      <c r="T145" s="1086"/>
      <c r="U145" s="1086"/>
      <c r="V145" s="1087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1:35" s="34" customFormat="1" ht="15" hidden="1" customHeight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94"/>
      <c r="P146" s="1086"/>
      <c r="Q146" s="1086"/>
      <c r="R146" s="1086"/>
      <c r="S146" s="1086"/>
      <c r="T146" s="1086"/>
      <c r="U146" s="1086"/>
      <c r="V146" s="1087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1:35" s="34" customFormat="1" ht="15" hidden="1" customHeight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94"/>
      <c r="P147" s="1086"/>
      <c r="Q147" s="1086"/>
      <c r="R147" s="1086"/>
      <c r="S147" s="1086"/>
      <c r="T147" s="1086"/>
      <c r="U147" s="1086"/>
      <c r="V147" s="1087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1:35" s="34" customFormat="1" ht="15" hidden="1" customHeight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94"/>
      <c r="P148" s="1086"/>
      <c r="Q148" s="1086"/>
      <c r="R148" s="1086"/>
      <c r="S148" s="1086"/>
      <c r="T148" s="1086"/>
      <c r="U148" s="1086"/>
      <c r="V148" s="1087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1:35" s="34" customFormat="1" ht="24.95" hidden="1" customHeight="1">
      <c r="G149" s="175"/>
      <c r="H149" s="173"/>
      <c r="I149" s="1056"/>
      <c r="J149" s="176"/>
      <c r="L149" s="165" t="s">
        <v>12</v>
      </c>
      <c r="M149" s="167" t="s">
        <v>9</v>
      </c>
      <c r="N149" s="186"/>
      <c r="O149" s="1091"/>
      <c r="P149" s="1092"/>
      <c r="Q149" s="1092"/>
      <c r="R149" s="1092"/>
      <c r="S149" s="1092"/>
      <c r="T149" s="1092"/>
      <c r="U149" s="1092"/>
      <c r="V149" s="1093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1:35" s="34" customFormat="1" ht="15" hidden="1" customHeight="1">
      <c r="G150" s="177"/>
      <c r="H150" s="173"/>
      <c r="I150" s="1056"/>
      <c r="J150" s="1057"/>
      <c r="L150" s="165" t="s">
        <v>20</v>
      </c>
      <c r="M150" s="168" t="s">
        <v>10</v>
      </c>
      <c r="N150" s="251"/>
      <c r="O150" s="1100"/>
      <c r="P150" s="1101"/>
      <c r="Q150" s="1101"/>
      <c r="R150" s="1101"/>
      <c r="S150" s="1101"/>
      <c r="T150" s="1101"/>
      <c r="U150" s="1101"/>
      <c r="V150" s="1102"/>
      <c r="W150" s="183"/>
      <c r="X150" s="276"/>
      <c r="Y150" s="290" t="str">
        <f>strCheckUnique(Z150:Z153)</f>
        <v/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1:35" s="34" customFormat="1" ht="15.75" hidden="1" customHeight="1">
      <c r="G151" s="177"/>
      <c r="H151" s="173">
        <v>1</v>
      </c>
      <c r="I151" s="1056"/>
      <c r="J151" s="1057"/>
      <c r="K151" s="194"/>
      <c r="L151" s="166"/>
      <c r="M151" s="169"/>
      <c r="N151" s="196"/>
      <c r="O151" s="297"/>
      <c r="P151" s="187"/>
      <c r="Q151" s="187"/>
      <c r="R151" s="1095"/>
      <c r="S151" s="1103" t="s">
        <v>74</v>
      </c>
      <c r="T151" s="1095"/>
      <c r="U151" s="1107" t="s">
        <v>75</v>
      </c>
      <c r="V151" s="180"/>
      <c r="W151" s="183"/>
      <c r="X151" s="276" t="str">
        <f>strCheckDate(O152:V152)</f>
        <v/>
      </c>
      <c r="Y151" s="290"/>
      <c r="Z151" s="290" t="str">
        <f>IF(M151="","",M151 )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1:35" s="34" customFormat="1" ht="0.2" hidden="1" customHeight="1">
      <c r="G152" s="177"/>
      <c r="H152" s="173"/>
      <c r="I152" s="1056"/>
      <c r="J152" s="1057"/>
      <c r="K152" s="194"/>
      <c r="L152" s="189"/>
      <c r="M152" s="196"/>
      <c r="N152" s="196"/>
      <c r="O152" s="196"/>
      <c r="P152" s="196"/>
      <c r="Q152" s="275" t="str">
        <f>R151 &amp; "-" &amp; T151</f>
        <v>-</v>
      </c>
      <c r="R152" s="1096"/>
      <c r="S152" s="1104"/>
      <c r="T152" s="1096"/>
      <c r="U152" s="1108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35" ht="15" hidden="1" customHeight="1">
      <c r="G153" s="177"/>
      <c r="H153" s="175"/>
      <c r="I153" s="1056"/>
      <c r="J153" s="1057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1:35" ht="15" hidden="1" customHeight="1">
      <c r="G154" s="175"/>
      <c r="H154" s="175"/>
      <c r="I154" s="1056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1:35" ht="15" hidden="1" customHeight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1:35" ht="15" hidden="1" customHeight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1:35" ht="15" hidden="1" customHeight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1:35" ht="7.5" hidden="1" customHeight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5" s="33" customFormat="1" ht="17.100000000000001" customHeight="1">
      <c r="A160" s="33" t="s">
        <v>15</v>
      </c>
      <c r="C160" s="33" t="s">
        <v>193</v>
      </c>
      <c r="AD160" s="178"/>
    </row>
    <row r="161" spans="1:50" ht="17.100000000000001" customHeight="1">
      <c r="AD161" s="41"/>
    </row>
    <row r="162" spans="1:50" ht="17.10000000000000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53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>
        <f>mergeValue(A163)</f>
        <v>1</v>
      </c>
      <c r="M163" s="544" t="s">
        <v>21</v>
      </c>
      <c r="N163" s="1109"/>
      <c r="O163" s="1110"/>
      <c r="P163" s="1110"/>
      <c r="Q163" s="1110"/>
      <c r="R163" s="1110"/>
      <c r="S163" s="1110"/>
      <c r="T163" s="1110"/>
      <c r="U163" s="1110"/>
      <c r="V163" s="1110"/>
      <c r="W163" s="1110"/>
      <c r="X163" s="1110"/>
      <c r="Y163" s="1110"/>
      <c r="Z163" s="1110"/>
      <c r="AA163" s="1110"/>
      <c r="AB163" s="1110"/>
      <c r="AC163" s="1110"/>
      <c r="AD163" s="1110"/>
      <c r="AE163" s="1110"/>
      <c r="AF163" s="1110"/>
      <c r="AG163" s="1110"/>
      <c r="AH163" s="1110"/>
      <c r="AI163" s="1110"/>
      <c r="AJ163" s="1110"/>
      <c r="AK163" s="1110"/>
      <c r="AL163" s="1078"/>
      <c r="AM163" s="862" t="s">
        <v>627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53"/>
      <c r="B164" s="1053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str">
        <f>mergeValue(A164) &amp;"."&amp; mergeValue(B164)</f>
        <v>1.1</v>
      </c>
      <c r="M164" s="155" t="s">
        <v>16</v>
      </c>
      <c r="N164" s="1098"/>
      <c r="O164" s="1099"/>
      <c r="P164" s="1099"/>
      <c r="Q164" s="1099"/>
      <c r="R164" s="1099"/>
      <c r="S164" s="1099"/>
      <c r="T164" s="1099"/>
      <c r="U164" s="1099"/>
      <c r="V164" s="1099"/>
      <c r="W164" s="1099"/>
      <c r="X164" s="1099"/>
      <c r="Y164" s="1099"/>
      <c r="Z164" s="1099"/>
      <c r="AA164" s="1099"/>
      <c r="AB164" s="1099"/>
      <c r="AC164" s="1099"/>
      <c r="AD164" s="1099"/>
      <c r="AE164" s="1099"/>
      <c r="AF164" s="1099"/>
      <c r="AG164" s="1099"/>
      <c r="AH164" s="1099"/>
      <c r="AI164" s="1099"/>
      <c r="AJ164" s="1099"/>
      <c r="AK164" s="1099"/>
      <c r="AL164" s="1069"/>
      <c r="AM164" s="861" t="s">
        <v>449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53"/>
      <c r="B165" s="1053"/>
      <c r="C165" s="1053">
        <v>1</v>
      </c>
      <c r="D165" s="276"/>
      <c r="E165" s="276"/>
      <c r="F165" s="320"/>
      <c r="G165" s="535"/>
      <c r="H165" s="535"/>
      <c r="I165" s="208"/>
      <c r="J165" s="45"/>
      <c r="L165" s="312" t="str">
        <f>mergeValue(A165) &amp;"."&amp; mergeValue(B165)&amp;"."&amp; mergeValue(C165)</f>
        <v>1.1.1</v>
      </c>
      <c r="M165" s="156" t="s">
        <v>560</v>
      </c>
      <c r="N165" s="1098"/>
      <c r="O165" s="1099"/>
      <c r="P165" s="1099"/>
      <c r="Q165" s="1099"/>
      <c r="R165" s="1099"/>
      <c r="S165" s="1099"/>
      <c r="T165" s="1099"/>
      <c r="U165" s="1099"/>
      <c r="V165" s="1099"/>
      <c r="W165" s="1099"/>
      <c r="X165" s="1099"/>
      <c r="Y165" s="1099"/>
      <c r="Z165" s="1099"/>
      <c r="AA165" s="1099"/>
      <c r="AB165" s="1099"/>
      <c r="AC165" s="1099"/>
      <c r="AD165" s="1099"/>
      <c r="AE165" s="1099"/>
      <c r="AF165" s="1099"/>
      <c r="AG165" s="1099"/>
      <c r="AH165" s="1099"/>
      <c r="AI165" s="1099"/>
      <c r="AJ165" s="1099"/>
      <c r="AK165" s="1099"/>
      <c r="AL165" s="1069"/>
      <c r="AM165" s="861" t="s">
        <v>561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00000000000001" customHeight="1">
      <c r="A166" s="1053"/>
      <c r="B166" s="1053"/>
      <c r="C166" s="1053"/>
      <c r="D166" s="1053">
        <v>1</v>
      </c>
      <c r="E166" s="276"/>
      <c r="F166" s="320"/>
      <c r="G166" s="535"/>
      <c r="H166" s="535"/>
      <c r="I166" s="1056"/>
      <c r="J166" s="1057"/>
      <c r="K166" s="1018"/>
      <c r="L166" s="1058" t="str">
        <f>mergeValue(A166) &amp;"."&amp; mergeValue(B166)&amp;"."&amp; mergeValue(C166)&amp;"."&amp; mergeValue(D166)</f>
        <v>1.1.1.1</v>
      </c>
      <c r="M166" s="1059"/>
      <c r="N166" s="1025" t="s">
        <v>74</v>
      </c>
      <c r="O166" s="1045"/>
      <c r="P166" s="1048" t="s">
        <v>83</v>
      </c>
      <c r="Q166" s="1049"/>
      <c r="R166" s="1025" t="s">
        <v>75</v>
      </c>
      <c r="S166" s="1045"/>
      <c r="T166" s="1046">
        <v>1</v>
      </c>
      <c r="U166" s="1050"/>
      <c r="V166" s="1025" t="s">
        <v>75</v>
      </c>
      <c r="W166" s="1045"/>
      <c r="X166" s="1046">
        <v>1</v>
      </c>
      <c r="Y166" s="1047"/>
      <c r="Z166" s="1025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16" t="s">
        <v>631</v>
      </c>
      <c r="AN166" s="276" t="str">
        <f>strCheckDateOnDP(AD166:AL166,List06_9_DP)</f>
        <v/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00000000000001" customHeight="1">
      <c r="A167" s="1053"/>
      <c r="B167" s="1053"/>
      <c r="C167" s="1053"/>
      <c r="D167" s="1053"/>
      <c r="E167" s="276"/>
      <c r="F167" s="320"/>
      <c r="G167" s="535"/>
      <c r="H167" s="535"/>
      <c r="I167" s="1056"/>
      <c r="J167" s="1057"/>
      <c r="K167" s="1018"/>
      <c r="L167" s="1058"/>
      <c r="M167" s="1059"/>
      <c r="N167" s="1025"/>
      <c r="O167" s="1045"/>
      <c r="P167" s="1048"/>
      <c r="Q167" s="1049"/>
      <c r="R167" s="1025"/>
      <c r="S167" s="1045"/>
      <c r="T167" s="1046"/>
      <c r="U167" s="1051"/>
      <c r="V167" s="1025"/>
      <c r="W167" s="1045"/>
      <c r="X167" s="1046"/>
      <c r="Y167" s="1047"/>
      <c r="Z167" s="1025"/>
      <c r="AA167" s="403"/>
      <c r="AB167" s="201"/>
      <c r="AC167" s="201"/>
      <c r="AD167" s="243"/>
      <c r="AE167" s="243"/>
      <c r="AF167" s="243"/>
      <c r="AG167" s="278" t="str">
        <f>AH166 &amp; "-" &amp; AJ166</f>
        <v>-</v>
      </c>
      <c r="AH167" s="278"/>
      <c r="AI167" s="278"/>
      <c r="AJ167" s="278"/>
      <c r="AK167" s="278" t="s">
        <v>75</v>
      </c>
      <c r="AL167" s="406"/>
      <c r="AM167" s="1016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53"/>
      <c r="B168" s="1053"/>
      <c r="C168" s="1053"/>
      <c r="D168" s="1053"/>
      <c r="E168" s="276"/>
      <c r="F168" s="320"/>
      <c r="G168" s="535"/>
      <c r="H168" s="535"/>
      <c r="I168" s="1056"/>
      <c r="J168" s="1057"/>
      <c r="K168" s="1018"/>
      <c r="L168" s="1058"/>
      <c r="M168" s="1059"/>
      <c r="N168" s="1025"/>
      <c r="O168" s="1045"/>
      <c r="P168" s="1048"/>
      <c r="Q168" s="1049"/>
      <c r="R168" s="1025"/>
      <c r="S168" s="1045"/>
      <c r="T168" s="1046"/>
      <c r="U168" s="1052"/>
      <c r="V168" s="1025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16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53"/>
      <c r="B169" s="1053"/>
      <c r="C169" s="1053"/>
      <c r="D169" s="1053"/>
      <c r="E169" s="276"/>
      <c r="F169" s="320"/>
      <c r="G169" s="535"/>
      <c r="H169" s="535"/>
      <c r="I169" s="1056"/>
      <c r="J169" s="1057"/>
      <c r="K169" s="1018"/>
      <c r="L169" s="1058"/>
      <c r="M169" s="1059"/>
      <c r="N169" s="1025"/>
      <c r="O169" s="1045"/>
      <c r="P169" s="1048"/>
      <c r="Q169" s="1049"/>
      <c r="R169" s="1025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16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00000000000001" customHeight="1">
      <c r="A170" s="1053"/>
      <c r="B170" s="1053"/>
      <c r="C170" s="1053"/>
      <c r="D170" s="1053"/>
      <c r="E170" s="322"/>
      <c r="F170" s="323"/>
      <c r="G170" s="322"/>
      <c r="H170" s="322"/>
      <c r="I170" s="1056"/>
      <c r="J170" s="1057"/>
      <c r="K170" s="1018"/>
      <c r="L170" s="1058"/>
      <c r="M170" s="1059"/>
      <c r="N170" s="1025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16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53"/>
      <c r="B171" s="1053"/>
      <c r="C171" s="1053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16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53"/>
      <c r="B172" s="1053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53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50" s="33" customFormat="1" ht="17.100000000000001" customHeight="1">
      <c r="A176" s="33" t="s">
        <v>15</v>
      </c>
      <c r="C176" s="33" t="s">
        <v>194</v>
      </c>
      <c r="T176" s="178"/>
    </row>
    <row r="177" spans="1:49" ht="17.10000000000000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53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>
        <f>mergeValue(A178)</f>
        <v>1</v>
      </c>
      <c r="M178" s="200" t="s">
        <v>21</v>
      </c>
      <c r="N178" s="1109"/>
      <c r="O178" s="1110"/>
      <c r="P178" s="1110"/>
      <c r="Q178" s="1110"/>
      <c r="R178" s="1110"/>
      <c r="S178" s="1110"/>
      <c r="T178" s="1110"/>
      <c r="U178" s="1110"/>
      <c r="V178" s="1110"/>
      <c r="W178" s="1110"/>
      <c r="X178" s="1110"/>
      <c r="Y178" s="1110"/>
      <c r="Z178" s="1110"/>
      <c r="AA178" s="1110"/>
      <c r="AB178" s="1110"/>
      <c r="AC178" s="1110"/>
      <c r="AD178" s="1110"/>
      <c r="AE178" s="1110"/>
      <c r="AF178" s="1110"/>
      <c r="AG178" s="1110"/>
      <c r="AH178" s="1110"/>
      <c r="AI178" s="1110"/>
      <c r="AJ178" s="1110"/>
      <c r="AK178" s="1078"/>
      <c r="AL178" s="862" t="s">
        <v>627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53"/>
      <c r="B179" s="1053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str">
        <f>mergeValue(A179) &amp;"."&amp; mergeValue(B179)</f>
        <v>1.1</v>
      </c>
      <c r="M179" s="155" t="s">
        <v>16</v>
      </c>
      <c r="N179" s="1098"/>
      <c r="O179" s="1099"/>
      <c r="P179" s="1099"/>
      <c r="Q179" s="1099"/>
      <c r="R179" s="1099"/>
      <c r="S179" s="1099"/>
      <c r="T179" s="1099"/>
      <c r="U179" s="1099"/>
      <c r="V179" s="1099"/>
      <c r="W179" s="1099"/>
      <c r="X179" s="1099"/>
      <c r="Y179" s="1099"/>
      <c r="Z179" s="1099"/>
      <c r="AA179" s="1099"/>
      <c r="AB179" s="1099"/>
      <c r="AC179" s="1099"/>
      <c r="AD179" s="1099"/>
      <c r="AE179" s="1099"/>
      <c r="AF179" s="1099"/>
      <c r="AG179" s="1099"/>
      <c r="AH179" s="1099"/>
      <c r="AI179" s="1099"/>
      <c r="AJ179" s="1099"/>
      <c r="AK179" s="1069"/>
      <c r="AL179" s="861" t="s">
        <v>449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53"/>
      <c r="B180" s="1053"/>
      <c r="C180" s="1053">
        <v>1</v>
      </c>
      <c r="D180" s="276"/>
      <c r="E180" s="276"/>
      <c r="F180" s="320"/>
      <c r="G180" s="535"/>
      <c r="H180" s="535"/>
      <c r="I180" s="208"/>
      <c r="J180" s="45"/>
      <c r="L180" s="312" t="str">
        <f>mergeValue(A180) &amp;"."&amp; mergeValue(B180)&amp;"."&amp; mergeValue(C180)</f>
        <v>1.1.1</v>
      </c>
      <c r="M180" s="156" t="s">
        <v>560</v>
      </c>
      <c r="N180" s="1098"/>
      <c r="O180" s="1099"/>
      <c r="P180" s="1099"/>
      <c r="Q180" s="1099"/>
      <c r="R180" s="1099"/>
      <c r="S180" s="1099"/>
      <c r="T180" s="1099"/>
      <c r="U180" s="1099"/>
      <c r="V180" s="1099"/>
      <c r="W180" s="1099"/>
      <c r="X180" s="1099"/>
      <c r="Y180" s="1099"/>
      <c r="Z180" s="1099"/>
      <c r="AA180" s="1099"/>
      <c r="AB180" s="1099"/>
      <c r="AC180" s="1099"/>
      <c r="AD180" s="1099"/>
      <c r="AE180" s="1099"/>
      <c r="AF180" s="1099"/>
      <c r="AG180" s="1099"/>
      <c r="AH180" s="1099"/>
      <c r="AI180" s="1099"/>
      <c r="AJ180" s="1099"/>
      <c r="AK180" s="1069"/>
      <c r="AL180" s="861" t="s">
        <v>561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00000000000001" customHeight="1">
      <c r="A181" s="1053"/>
      <c r="B181" s="1053"/>
      <c r="C181" s="1053"/>
      <c r="D181" s="1053">
        <v>1</v>
      </c>
      <c r="E181" s="276"/>
      <c r="F181" s="320"/>
      <c r="G181" s="535"/>
      <c r="H181" s="535"/>
      <c r="I181" s="1056"/>
      <c r="J181" s="1057"/>
      <c r="K181" s="1018"/>
      <c r="L181" s="1068" t="str">
        <f>mergeValue(A181) &amp;"."&amp; mergeValue(B181)&amp;"."&amp; mergeValue(C181)&amp;"."&amp; mergeValue(D181)</f>
        <v>1.1.1.1</v>
      </c>
      <c r="M181" s="1070"/>
      <c r="N181" s="1072"/>
      <c r="O181" s="1048" t="s">
        <v>83</v>
      </c>
      <c r="P181" s="1049"/>
      <c r="Q181" s="1025" t="s">
        <v>75</v>
      </c>
      <c r="R181" s="1045"/>
      <c r="S181" s="1046">
        <v>1</v>
      </c>
      <c r="T181" s="1050"/>
      <c r="U181" s="1025" t="s">
        <v>75</v>
      </c>
      <c r="V181" s="1045"/>
      <c r="W181" s="1046" t="s">
        <v>83</v>
      </c>
      <c r="X181" s="1047"/>
      <c r="Y181" s="1025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16" t="s">
        <v>631</v>
      </c>
      <c r="AM181" s="276" t="str">
        <f>strCheckDateOnDP(AC181:AK181,List06_10_DP)</f>
        <v/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00000000000001" customHeight="1">
      <c r="A182" s="1053"/>
      <c r="B182" s="1053"/>
      <c r="C182" s="1053"/>
      <c r="D182" s="1053"/>
      <c r="E182" s="276"/>
      <c r="F182" s="320"/>
      <c r="G182" s="535"/>
      <c r="H182" s="535"/>
      <c r="I182" s="1056"/>
      <c r="J182" s="1057"/>
      <c r="K182" s="1018"/>
      <c r="L182" s="1058"/>
      <c r="M182" s="1071"/>
      <c r="N182" s="1072"/>
      <c r="O182" s="1048"/>
      <c r="P182" s="1049"/>
      <c r="Q182" s="1025"/>
      <c r="R182" s="1045"/>
      <c r="S182" s="1046"/>
      <c r="T182" s="1051"/>
      <c r="U182" s="1025"/>
      <c r="V182" s="1045"/>
      <c r="W182" s="1046"/>
      <c r="X182" s="1047"/>
      <c r="Y182" s="1025"/>
      <c r="Z182" s="403"/>
      <c r="AA182" s="201"/>
      <c r="AB182" s="201"/>
      <c r="AC182" s="243"/>
      <c r="AD182" s="243"/>
      <c r="AE182" s="243"/>
      <c r="AF182" s="278" t="str">
        <f>AG181 &amp; "-" &amp; AI181</f>
        <v>-</v>
      </c>
      <c r="AG182" s="278"/>
      <c r="AH182" s="278"/>
      <c r="AI182" s="278"/>
      <c r="AJ182" s="278" t="s">
        <v>75</v>
      </c>
      <c r="AK182" s="406"/>
      <c r="AL182" s="1016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53"/>
      <c r="B183" s="1053"/>
      <c r="C183" s="1053"/>
      <c r="D183" s="1053"/>
      <c r="E183" s="276"/>
      <c r="F183" s="320"/>
      <c r="G183" s="535"/>
      <c r="H183" s="535"/>
      <c r="I183" s="1056"/>
      <c r="J183" s="1057"/>
      <c r="K183" s="1018"/>
      <c r="L183" s="1058"/>
      <c r="M183" s="1071"/>
      <c r="N183" s="1072"/>
      <c r="O183" s="1048"/>
      <c r="P183" s="1049"/>
      <c r="Q183" s="1025"/>
      <c r="R183" s="1045"/>
      <c r="S183" s="1046"/>
      <c r="T183" s="1052"/>
      <c r="U183" s="1025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16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53"/>
      <c r="B184" s="1053"/>
      <c r="C184" s="1053"/>
      <c r="D184" s="1053"/>
      <c r="E184" s="276"/>
      <c r="F184" s="320"/>
      <c r="G184" s="535"/>
      <c r="H184" s="535"/>
      <c r="I184" s="1056"/>
      <c r="J184" s="1057"/>
      <c r="K184" s="1018"/>
      <c r="L184" s="1058"/>
      <c r="M184" s="1071"/>
      <c r="N184" s="1072"/>
      <c r="O184" s="1048"/>
      <c r="P184" s="1049"/>
      <c r="Q184" s="1025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16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00000000000001" customHeight="1">
      <c r="A185" s="1053"/>
      <c r="B185" s="1053"/>
      <c r="C185" s="1053"/>
      <c r="D185" s="1053"/>
      <c r="E185" s="322"/>
      <c r="F185" s="323"/>
      <c r="G185" s="322"/>
      <c r="H185" s="322"/>
      <c r="I185" s="1056"/>
      <c r="J185" s="1057"/>
      <c r="K185" s="1018"/>
      <c r="L185" s="1058"/>
      <c r="M185" s="1071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16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53"/>
      <c r="B186" s="1053"/>
      <c r="C186" s="1053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16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53"/>
      <c r="B187" s="1053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53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Q197" s="1025" t="s">
        <v>75</v>
      </c>
      <c r="R197" s="1132"/>
      <c r="S197" s="1046">
        <v>1</v>
      </c>
      <c r="T197" s="1131"/>
      <c r="U197" s="1025" t="s">
        <v>74</v>
      </c>
      <c r="V197" s="1045"/>
      <c r="W197" s="1046">
        <v>1</v>
      </c>
      <c r="X197" s="1130"/>
      <c r="Y197" s="1025" t="s">
        <v>74</v>
      </c>
      <c r="Z197" s="186"/>
      <c r="AA197" s="110">
        <v>1</v>
      </c>
      <c r="AB197" s="303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5"/>
      <c r="R198" s="1132"/>
      <c r="S198" s="1046"/>
      <c r="T198" s="1131"/>
      <c r="U198" s="1025"/>
      <c r="V198" s="1045"/>
      <c r="W198" s="1046"/>
      <c r="X198" s="1130"/>
      <c r="Y198" s="1025"/>
      <c r="Z198" s="403"/>
      <c r="AA198" s="201"/>
      <c r="AB198" s="112" t="s">
        <v>373</v>
      </c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5"/>
      <c r="R199" s="1132"/>
      <c r="S199" s="1046"/>
      <c r="T199" s="1131"/>
      <c r="U199" s="1025"/>
      <c r="V199" s="405"/>
      <c r="W199" s="172"/>
      <c r="X199" s="201" t="s">
        <v>372</v>
      </c>
      <c r="Y199" s="242"/>
      <c r="Z199" s="242"/>
      <c r="AA199" s="242"/>
      <c r="AB199" s="527"/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5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31" s="34" customFormat="1" ht="17.10000000000000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31" s="33" customFormat="1" ht="11.25">
      <c r="A203" s="33" t="s">
        <v>260</v>
      </c>
    </row>
    <row r="204" spans="1:31" ht="11.25"/>
    <row r="205" spans="1:31" s="12" customFormat="1" ht="15" customHeight="1">
      <c r="C205" s="210"/>
      <c r="D205" s="124"/>
      <c r="E205" s="211"/>
    </row>
    <row r="207" spans="1:31" s="33" customFormat="1" ht="17.100000000000001" customHeight="1">
      <c r="A207" s="33" t="s">
        <v>259</v>
      </c>
    </row>
    <row r="209" spans="1:24" s="34" customFormat="1" ht="17.10000000000000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24" s="33" customFormat="1" ht="17.100000000000001" customHeight="1">
      <c r="A211" s="33" t="s">
        <v>260</v>
      </c>
    </row>
    <row r="212" spans="1:24" ht="17.100000000000001" customHeight="1">
      <c r="G212" s="92"/>
      <c r="H212" s="92"/>
    </row>
    <row r="213" spans="1:24" s="34" customFormat="1" ht="17.10000000000000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24" s="33" customFormat="1" ht="17.100000000000001" customHeight="1">
      <c r="A215" s="33" t="s">
        <v>261</v>
      </c>
    </row>
    <row r="216" spans="1:24" ht="17.100000000000001" customHeight="1">
      <c r="G216" s="92"/>
      <c r="H216" s="92"/>
    </row>
    <row r="217" spans="1:24" s="34" customFormat="1" ht="17.10000000000000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24" s="33" customFormat="1" ht="17.100000000000001" customHeight="1">
      <c r="A219" s="33" t="s">
        <v>287</v>
      </c>
      <c r="B219" s="33" t="s">
        <v>288</v>
      </c>
      <c r="C219" s="33" t="s">
        <v>289</v>
      </c>
    </row>
    <row r="221" spans="1:24" s="21" customFormat="1" ht="20.10000000000000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24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24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0000000000000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0000000000000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0000000000000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9" s="33" customFormat="1" ht="17.100000000000001" customHeight="1">
      <c r="A239" s="33" t="s">
        <v>308</v>
      </c>
    </row>
    <row r="241" spans="1:8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8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1:83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05"/>
      <c r="D246" s="938">
        <v>1</v>
      </c>
      <c r="E246" s="1023"/>
      <c r="F246" s="449"/>
      <c r="G246" s="235">
        <v>0</v>
      </c>
      <c r="H246" s="454"/>
      <c r="I246" s="347"/>
      <c r="J246" s="491" t="s">
        <v>482</v>
      </c>
      <c r="K246" s="172"/>
      <c r="L246" s="363"/>
      <c r="M246" s="290">
        <f>mergeValue(H246)</f>
        <v>0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05"/>
      <c r="D247" s="938"/>
      <c r="E247" s="1023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58" customFormat="1" ht="15">
      <c r="Q248" s="365"/>
      <c r="U248" s="359"/>
    </row>
    <row r="249" spans="1:8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1:83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06"/>
      <c r="D251" s="346"/>
      <c r="E251" s="570"/>
      <c r="F251" s="1097"/>
      <c r="G251" s="938">
        <v>0</v>
      </c>
      <c r="H251" s="936"/>
      <c r="I251" s="347"/>
      <c r="J251" s="491" t="s">
        <v>482</v>
      </c>
      <c r="K251" s="172"/>
      <c r="L251" s="363"/>
      <c r="M251" s="290">
        <f>mergeValue(H251)</f>
        <v>0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06"/>
      <c r="D252" s="346"/>
      <c r="E252" s="570"/>
      <c r="F252" s="1097"/>
      <c r="G252" s="938"/>
      <c r="H252" s="936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58" customFormat="1" ht="15">
      <c r="Q253" s="365"/>
      <c r="U253" s="359"/>
    </row>
    <row r="254" spans="1:8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:83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>
        <f>mergeValue(H256)</f>
        <v>0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spans="1:12" ht="11.25"/>
    <row r="259" spans="1:12" s="33" customFormat="1" ht="11.25">
      <c r="A259" s="33" t="s">
        <v>429</v>
      </c>
    </row>
    <row r="260" spans="1:12" ht="11.25"/>
    <row r="261" spans="1:12" s="34" customFormat="1" ht="20.10000000000000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spans="1:12" ht="11.25"/>
    <row r="263" spans="1:12" ht="11.25"/>
    <row r="264" spans="1:12" s="33" customFormat="1" ht="11.25">
      <c r="A264" s="33" t="s">
        <v>435</v>
      </c>
    </row>
    <row r="265" spans="1:12" ht="11.25"/>
    <row r="266" spans="1:12" s="34" customFormat="1" ht="20.10000000000000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spans="1:12" ht="11.25"/>
    <row r="268" spans="1:12" ht="11.25"/>
    <row r="269" spans="1:12" s="33" customFormat="1" ht="11.25">
      <c r="A269" s="33" t="s">
        <v>436</v>
      </c>
    </row>
    <row r="270" spans="1:12" ht="11.25"/>
    <row r="271" spans="1:12" s="34" customFormat="1" ht="20.10000000000000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spans="1:12" ht="11.25"/>
    <row r="273" spans="1:20" ht="11.25"/>
    <row r="274" spans="1:20" s="33" customFormat="1" ht="11.25">
      <c r="A274" s="33" t="s">
        <v>437</v>
      </c>
    </row>
    <row r="275" spans="1:20" ht="11.25"/>
    <row r="276" spans="1:20" s="34" customFormat="1" ht="20.10000000000000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20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20" s="33" customFormat="1" ht="11.25">
      <c r="A279" s="33" t="s">
        <v>438</v>
      </c>
    </row>
    <row r="280" spans="1:20" ht="11.25"/>
    <row r="281" spans="1:20" s="34" customFormat="1" ht="20.10000000000000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20" s="33" customFormat="1" ht="17.100000000000001" customHeight="1">
      <c r="A284" s="33" t="s">
        <v>474</v>
      </c>
    </row>
    <row r="286" spans="1:20" s="237" customFormat="1" ht="409.5">
      <c r="A286" s="985">
        <v>1</v>
      </c>
      <c r="B286" s="292"/>
      <c r="C286" s="292"/>
      <c r="D286" s="292"/>
      <c r="F286" s="430" t="str">
        <f>"2." &amp;mergeValue(A286)</f>
        <v>2.1</v>
      </c>
      <c r="G286" s="512" t="s">
        <v>463</v>
      </c>
      <c r="H286" s="414"/>
      <c r="I286" s="265" t="s">
        <v>551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85"/>
      <c r="B287" s="292"/>
      <c r="C287" s="292"/>
      <c r="D287" s="292"/>
      <c r="F287" s="430" t="str">
        <f>"3." &amp;mergeValue(A287)</f>
        <v>3.1</v>
      </c>
      <c r="G287" s="512" t="s">
        <v>464</v>
      </c>
      <c r="H287" s="414"/>
      <c r="I287" s="265" t="s">
        <v>549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85"/>
      <c r="B288" s="292"/>
      <c r="C288" s="292"/>
      <c r="D288" s="292"/>
      <c r="F288" s="430" t="str">
        <f>"4."&amp;mergeValue(A288)</f>
        <v>4.1</v>
      </c>
      <c r="G288" s="512" t="s">
        <v>465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101.25">
      <c r="A289" s="985"/>
      <c r="B289" s="985">
        <v>1</v>
      </c>
      <c r="C289" s="438"/>
      <c r="D289" s="438"/>
      <c r="F289" s="430" t="str">
        <f>"4."&amp;mergeValue(A289) &amp;"."&amp;mergeValue(B289)</f>
        <v>4.1.1</v>
      </c>
      <c r="G289" s="421" t="s">
        <v>553</v>
      </c>
      <c r="H289" s="414" t="str">
        <f>IF(region_name="","",region_name)</f>
        <v>Республика Татарстан</v>
      </c>
      <c r="I289" s="265" t="s">
        <v>468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91.25">
      <c r="A290" s="985"/>
      <c r="B290" s="985"/>
      <c r="C290" s="985">
        <v>1</v>
      </c>
      <c r="D290" s="438"/>
      <c r="F290" s="430" t="str">
        <f>"4."&amp;mergeValue(A290) &amp;"."&amp;mergeValue(B290)&amp;"."&amp;mergeValue(C290)</f>
        <v>4.1.1.1</v>
      </c>
      <c r="G290" s="437" t="s">
        <v>466</v>
      </c>
      <c r="H290" s="414"/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33.75" customHeight="1">
      <c r="A291" s="985"/>
      <c r="B291" s="985"/>
      <c r="C291" s="985"/>
      <c r="D291" s="438">
        <v>1</v>
      </c>
      <c r="F291" s="430" t="str">
        <f>"4."&amp;mergeValue(A291) &amp;"."&amp;mergeValue(B291)&amp;"."&amp;mergeValue(C291)&amp;"."&amp;mergeValue(D291)</f>
        <v>4.1.1.1.1</v>
      </c>
      <c r="G291" s="515" t="s">
        <v>467</v>
      </c>
      <c r="H291" s="414"/>
      <c r="I291" s="1016" t="s">
        <v>552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18.75">
      <c r="A292" s="985"/>
      <c r="B292" s="985"/>
      <c r="C292" s="985"/>
      <c r="D292" s="438"/>
      <c r="F292" s="519"/>
      <c r="G292" s="520" t="s">
        <v>4</v>
      </c>
      <c r="H292" s="521"/>
      <c r="I292" s="1016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5"/>
      <c r="B293" s="985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5"/>
      <c r="B294" s="292"/>
      <c r="C294" s="292"/>
      <c r="D294" s="292"/>
      <c r="F294" s="434"/>
      <c r="G294" s="172" t="s">
        <v>473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292"/>
      <c r="B295" s="292"/>
      <c r="C295" s="292"/>
      <c r="D295" s="292"/>
      <c r="F295" s="434"/>
      <c r="G295" s="201" t="s">
        <v>472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0000000000000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00000000000001" customHeight="1">
      <c r="A301" s="821"/>
      <c r="B301" s="821"/>
      <c r="C301" s="821"/>
      <c r="D301" s="821"/>
      <c r="E301" s="821"/>
      <c r="F301" s="821"/>
      <c r="G301" s="821"/>
      <c r="H301" s="821"/>
      <c r="I301" s="821"/>
      <c r="J301" s="821"/>
      <c r="K301" s="821"/>
      <c r="L301" s="821"/>
      <c r="M301" s="821"/>
      <c r="N301" s="821"/>
      <c r="O301" s="821"/>
      <c r="P301" s="821"/>
      <c r="Q301" s="821"/>
      <c r="R301" s="821"/>
      <c r="S301" s="821"/>
      <c r="T301" s="821"/>
      <c r="U301" s="821"/>
      <c r="V301" s="821"/>
      <c r="W301" s="821"/>
      <c r="X301" s="821"/>
      <c r="Y301" s="821"/>
      <c r="Z301" s="821"/>
      <c r="AA301" s="821"/>
      <c r="AB301" s="821"/>
      <c r="AC301" s="821"/>
      <c r="AD301" s="821"/>
      <c r="AE301" s="821"/>
      <c r="AF301" s="821"/>
      <c r="AG301" s="821"/>
      <c r="AH301" s="821"/>
      <c r="AI301" s="821"/>
      <c r="AJ301" s="821"/>
      <c r="AK301" s="821"/>
      <c r="AL301" s="821"/>
      <c r="AM301" s="821"/>
      <c r="AN301" s="821"/>
      <c r="AO301" s="821"/>
      <c r="AP301" s="821"/>
      <c r="AQ301" s="821"/>
      <c r="AR301" s="821"/>
      <c r="AS301" s="821"/>
      <c r="AT301" s="821"/>
      <c r="AU301" s="821"/>
      <c r="AV301" s="821"/>
      <c r="AW301" s="821"/>
      <c r="AX301" s="821"/>
      <c r="AY301" s="821"/>
      <c r="AZ301" s="821"/>
      <c r="BA301" s="821"/>
      <c r="BB301" s="821"/>
      <c r="BC301" s="821"/>
      <c r="BD301" s="821"/>
      <c r="BE301" s="821"/>
      <c r="BF301" s="821"/>
      <c r="BG301" s="821"/>
      <c r="BH301" s="821"/>
      <c r="BI301" s="821"/>
      <c r="BJ301" s="821"/>
      <c r="BK301" s="821"/>
      <c r="BL301" s="821"/>
      <c r="BM301" s="821"/>
      <c r="BN301" s="821"/>
      <c r="BO301" s="821"/>
      <c r="BP301" s="821"/>
      <c r="BQ301" s="821"/>
      <c r="BR301" s="821"/>
      <c r="BS301" s="821"/>
      <c r="BT301" s="821"/>
      <c r="BU301" s="821"/>
      <c r="BV301" s="821"/>
      <c r="BW301" s="821"/>
      <c r="BX301" s="821"/>
      <c r="BY301" s="821"/>
      <c r="BZ301" s="821"/>
      <c r="CA301" s="821"/>
      <c r="CB301" s="821"/>
      <c r="CC301" s="821"/>
      <c r="CD301" s="821"/>
      <c r="CE301" s="821"/>
    </row>
    <row r="302" spans="1:83" ht="17.100000000000001" customHeight="1">
      <c r="A302" s="822" t="s">
        <v>604</v>
      </c>
      <c r="B302" s="822"/>
      <c r="C302" s="822"/>
      <c r="D302" s="822"/>
      <c r="E302" s="822"/>
      <c r="F302" s="822"/>
      <c r="G302" s="822"/>
      <c r="H302" s="822"/>
      <c r="I302" s="822"/>
      <c r="J302" s="822"/>
      <c r="K302" s="822"/>
      <c r="L302" s="822"/>
      <c r="M302" s="822"/>
      <c r="N302" s="822"/>
      <c r="O302" s="822"/>
      <c r="P302" s="822"/>
      <c r="Q302" s="822"/>
      <c r="R302" s="822"/>
      <c r="S302" s="822"/>
      <c r="T302" s="822"/>
      <c r="U302" s="822"/>
      <c r="V302" s="822"/>
      <c r="W302" s="822"/>
      <c r="X302" s="822"/>
      <c r="Y302" s="822"/>
      <c r="Z302" s="822"/>
      <c r="AA302" s="822"/>
      <c r="AB302" s="822"/>
      <c r="AC302" s="822"/>
      <c r="AD302" s="822"/>
      <c r="AE302" s="822"/>
      <c r="AF302" s="822"/>
      <c r="AG302" s="822"/>
      <c r="AH302" s="822"/>
      <c r="AI302" s="822"/>
      <c r="AJ302" s="822"/>
      <c r="AK302" s="822"/>
      <c r="AL302" s="822"/>
      <c r="AM302" s="822"/>
      <c r="AN302" s="822"/>
      <c r="AO302" s="822"/>
      <c r="AP302" s="822"/>
      <c r="AQ302" s="822"/>
      <c r="AR302" s="822"/>
      <c r="AS302" s="822"/>
      <c r="AT302" s="822"/>
      <c r="AU302" s="822"/>
      <c r="AV302" s="822"/>
      <c r="AW302" s="822"/>
      <c r="AX302" s="822"/>
      <c r="AY302" s="822"/>
      <c r="AZ302" s="822"/>
      <c r="BA302" s="822"/>
      <c r="BB302" s="822"/>
      <c r="BC302" s="822"/>
      <c r="BD302" s="822"/>
      <c r="BE302" s="822"/>
      <c r="BF302" s="822"/>
      <c r="BG302" s="822"/>
      <c r="BH302" s="822"/>
      <c r="BI302" s="822"/>
      <c r="BJ302" s="822"/>
      <c r="BK302" s="822"/>
      <c r="BL302" s="822"/>
      <c r="BM302" s="822"/>
      <c r="BN302" s="822"/>
      <c r="BO302" s="822"/>
      <c r="BP302" s="822"/>
      <c r="BQ302" s="822"/>
      <c r="BR302" s="822"/>
      <c r="BS302" s="822"/>
      <c r="BT302" s="822"/>
      <c r="BU302" s="822"/>
      <c r="BV302" s="822"/>
      <c r="BW302" s="822"/>
      <c r="BX302" s="822"/>
      <c r="BY302" s="822"/>
      <c r="BZ302" s="822"/>
      <c r="CA302" s="822"/>
      <c r="CB302" s="822"/>
      <c r="CC302" s="822"/>
      <c r="CD302" s="822"/>
      <c r="CE302" s="822"/>
    </row>
    <row r="303" spans="1:83" ht="17.100000000000001" customHeight="1">
      <c r="A303" s="821"/>
      <c r="B303" s="821"/>
      <c r="C303" s="821"/>
      <c r="D303" s="821"/>
      <c r="E303" s="821"/>
      <c r="F303" s="821"/>
      <c r="G303" s="821"/>
      <c r="H303" s="821"/>
      <c r="I303" s="821"/>
      <c r="J303" s="821"/>
      <c r="K303" s="821"/>
      <c r="L303" s="821"/>
      <c r="M303" s="821"/>
      <c r="N303" s="821"/>
      <c r="O303" s="821"/>
      <c r="P303" s="821"/>
      <c r="Q303" s="821"/>
      <c r="R303" s="821"/>
      <c r="S303" s="821"/>
      <c r="T303" s="821"/>
      <c r="U303" s="821"/>
      <c r="V303" s="821"/>
      <c r="W303" s="821"/>
      <c r="X303" s="821"/>
      <c r="Y303" s="821"/>
      <c r="Z303" s="821"/>
      <c r="AA303" s="821"/>
      <c r="AB303" s="821"/>
      <c r="AC303" s="821"/>
      <c r="AD303" s="821"/>
      <c r="AE303" s="821"/>
      <c r="AF303" s="821"/>
      <c r="AG303" s="821"/>
      <c r="AH303" s="821"/>
      <c r="AI303" s="821"/>
      <c r="AJ303" s="821"/>
      <c r="AK303" s="821"/>
      <c r="AL303" s="821"/>
      <c r="AM303" s="821"/>
      <c r="AN303" s="821"/>
      <c r="AO303" s="821"/>
      <c r="AP303" s="821"/>
      <c r="AQ303" s="821"/>
      <c r="AR303" s="821"/>
      <c r="AS303" s="821"/>
      <c r="AT303" s="821"/>
      <c r="AU303" s="821"/>
      <c r="AV303" s="821"/>
      <c r="AW303" s="821"/>
      <c r="AX303" s="821"/>
      <c r="AY303" s="821"/>
      <c r="AZ303" s="821"/>
      <c r="BA303" s="821"/>
      <c r="BB303" s="821"/>
      <c r="BC303" s="821"/>
      <c r="BD303" s="821"/>
      <c r="BE303" s="821"/>
      <c r="BF303" s="821"/>
      <c r="BG303" s="821"/>
      <c r="BH303" s="821"/>
      <c r="BI303" s="821"/>
      <c r="BJ303" s="821"/>
      <c r="BK303" s="821"/>
      <c r="BL303" s="821"/>
      <c r="BM303" s="821"/>
      <c r="BN303" s="821"/>
      <c r="BO303" s="821"/>
      <c r="BP303" s="821"/>
      <c r="BQ303" s="821"/>
      <c r="BR303" s="821"/>
      <c r="BS303" s="821"/>
      <c r="BT303" s="821"/>
      <c r="BU303" s="821"/>
      <c r="BV303" s="821"/>
      <c r="BW303" s="821"/>
      <c r="BX303" s="821"/>
      <c r="BY303" s="821"/>
      <c r="BZ303" s="821"/>
      <c r="CA303" s="821"/>
      <c r="CB303" s="821"/>
      <c r="CC303" s="821"/>
      <c r="CD303" s="821"/>
      <c r="CE303" s="821"/>
    </row>
    <row r="304" spans="1:83" ht="17.100000000000001" customHeight="1">
      <c r="A304" s="825"/>
      <c r="B304" s="828"/>
      <c r="C304" s="824"/>
      <c r="D304" s="829"/>
      <c r="E304" s="832"/>
      <c r="F304" s="854"/>
      <c r="G304" s="849"/>
      <c r="H304" s="833"/>
      <c r="I304" s="830"/>
      <c r="J304" s="830"/>
      <c r="K304" s="823"/>
      <c r="L304" s="823"/>
      <c r="M304" s="823"/>
      <c r="N304" s="823"/>
      <c r="O304" s="823"/>
      <c r="P304" s="823"/>
      <c r="Q304" s="823"/>
      <c r="R304" s="823"/>
      <c r="S304" s="823"/>
      <c r="T304" s="823"/>
      <c r="U304" s="823"/>
      <c r="V304" s="823"/>
      <c r="W304" s="823"/>
      <c r="X304" s="823"/>
      <c r="Y304" s="823"/>
      <c r="Z304" s="823"/>
      <c r="AA304" s="823"/>
      <c r="AB304" s="823"/>
      <c r="AC304" s="823"/>
      <c r="AD304" s="823"/>
      <c r="AE304" s="823"/>
      <c r="AF304" s="823"/>
      <c r="AG304" s="823"/>
      <c r="AH304" s="823"/>
      <c r="AI304" s="823"/>
      <c r="AJ304" s="823"/>
      <c r="AK304" s="823"/>
      <c r="AL304" s="823"/>
      <c r="AM304" s="823"/>
      <c r="AN304" s="823"/>
      <c r="AO304" s="823"/>
      <c r="AP304" s="823"/>
      <c r="AQ304" s="823"/>
      <c r="AR304" s="823"/>
      <c r="AS304" s="823"/>
      <c r="AT304" s="823"/>
      <c r="AU304" s="823"/>
      <c r="AV304" s="823"/>
      <c r="AW304" s="823"/>
      <c r="AX304" s="823"/>
      <c r="AY304" s="823"/>
      <c r="AZ304" s="823"/>
      <c r="BA304" s="823"/>
      <c r="BB304" s="823"/>
      <c r="BC304" s="823"/>
      <c r="BD304" s="823"/>
      <c r="BE304" s="823"/>
      <c r="BF304" s="823"/>
      <c r="BG304" s="823"/>
      <c r="BH304" s="823"/>
      <c r="BI304" s="823"/>
      <c r="BJ304" s="823"/>
      <c r="BK304" s="823"/>
      <c r="BL304" s="823"/>
      <c r="BM304" s="823"/>
      <c r="BN304" s="823"/>
      <c r="BO304" s="823"/>
      <c r="BP304" s="823"/>
      <c r="BQ304" s="823"/>
      <c r="BR304" s="823"/>
      <c r="BS304" s="823"/>
      <c r="BT304" s="823"/>
      <c r="BU304" s="823"/>
      <c r="BV304" s="823"/>
      <c r="BW304" s="823"/>
      <c r="BX304" s="823"/>
      <c r="BY304" s="823"/>
      <c r="BZ304" s="823"/>
      <c r="CA304" s="823"/>
      <c r="CB304" s="823"/>
      <c r="CC304" s="823"/>
      <c r="CD304" s="823"/>
      <c r="CE304" s="823"/>
    </row>
    <row r="305" spans="1:83" ht="17.100000000000001" customHeight="1">
      <c r="A305" s="821"/>
      <c r="B305" s="821"/>
      <c r="C305" s="821"/>
      <c r="D305" s="821"/>
      <c r="E305" s="821"/>
      <c r="F305" s="821"/>
      <c r="G305" s="821"/>
      <c r="H305" s="821"/>
      <c r="I305" s="821"/>
      <c r="J305" s="821"/>
      <c r="K305" s="821"/>
      <c r="L305" s="821"/>
      <c r="M305" s="821"/>
      <c r="N305" s="821"/>
      <c r="O305" s="821"/>
      <c r="P305" s="821"/>
      <c r="Q305" s="821"/>
      <c r="R305" s="821"/>
      <c r="S305" s="821"/>
      <c r="T305" s="821"/>
      <c r="U305" s="821"/>
      <c r="V305" s="821"/>
      <c r="W305" s="821"/>
      <c r="X305" s="821"/>
      <c r="Y305" s="821"/>
      <c r="Z305" s="821"/>
      <c r="AA305" s="821"/>
      <c r="AB305" s="821"/>
      <c r="AC305" s="821"/>
      <c r="AD305" s="821"/>
      <c r="AE305" s="821"/>
      <c r="AF305" s="821"/>
      <c r="AG305" s="821"/>
      <c r="AH305" s="821"/>
      <c r="AI305" s="821"/>
      <c r="AJ305" s="821"/>
      <c r="AK305" s="821"/>
      <c r="AL305" s="821"/>
      <c r="AM305" s="821"/>
      <c r="AN305" s="821"/>
      <c r="AO305" s="821"/>
      <c r="AP305" s="821"/>
      <c r="AQ305" s="821"/>
      <c r="AR305" s="821"/>
      <c r="AS305" s="821"/>
      <c r="AT305" s="821"/>
      <c r="AU305" s="821"/>
      <c r="AV305" s="821"/>
      <c r="AW305" s="821"/>
      <c r="AX305" s="821"/>
      <c r="AY305" s="821"/>
      <c r="AZ305" s="821"/>
      <c r="BA305" s="821"/>
      <c r="BB305" s="821"/>
      <c r="BC305" s="821"/>
      <c r="BD305" s="821"/>
      <c r="BE305" s="821"/>
      <c r="BF305" s="821"/>
      <c r="BG305" s="821"/>
      <c r="BH305" s="821"/>
      <c r="BI305" s="821"/>
      <c r="BJ305" s="821"/>
      <c r="BK305" s="821"/>
      <c r="BL305" s="821"/>
      <c r="BM305" s="821"/>
      <c r="BN305" s="821"/>
      <c r="BO305" s="821"/>
      <c r="BP305" s="821"/>
      <c r="BQ305" s="821"/>
      <c r="BR305" s="821"/>
      <c r="BS305" s="821"/>
      <c r="BT305" s="821"/>
      <c r="BU305" s="821"/>
      <c r="BV305" s="821"/>
      <c r="BW305" s="821"/>
      <c r="BX305" s="821"/>
      <c r="BY305" s="821"/>
      <c r="BZ305" s="821"/>
      <c r="CA305" s="821"/>
      <c r="CB305" s="821"/>
      <c r="CC305" s="821"/>
      <c r="CD305" s="821"/>
      <c r="CE305" s="821"/>
    </row>
    <row r="306" spans="1:83" ht="17.100000000000001" customHeight="1">
      <c r="A306" s="821"/>
      <c r="B306" s="821"/>
      <c r="C306" s="821"/>
      <c r="D306" s="821"/>
      <c r="E306" s="821"/>
      <c r="F306" s="821"/>
      <c r="G306" s="821"/>
      <c r="H306" s="821"/>
      <c r="I306" s="821"/>
      <c r="J306" s="821"/>
      <c r="K306" s="821"/>
      <c r="L306" s="821"/>
      <c r="M306" s="821"/>
      <c r="N306" s="821"/>
      <c r="O306" s="821"/>
      <c r="P306" s="821"/>
      <c r="Q306" s="821"/>
      <c r="R306" s="821"/>
      <c r="S306" s="821"/>
      <c r="T306" s="821"/>
      <c r="U306" s="821"/>
      <c r="V306" s="821"/>
      <c r="W306" s="821"/>
      <c r="X306" s="821"/>
      <c r="Y306" s="821"/>
      <c r="Z306" s="821"/>
      <c r="AA306" s="821"/>
      <c r="AB306" s="821"/>
      <c r="AC306" s="821"/>
      <c r="AD306" s="821"/>
      <c r="AE306" s="821"/>
      <c r="AF306" s="821"/>
      <c r="AG306" s="821"/>
      <c r="AH306" s="821"/>
      <c r="AI306" s="821"/>
      <c r="AJ306" s="821"/>
      <c r="AK306" s="821"/>
      <c r="AL306" s="821"/>
      <c r="AM306" s="821"/>
      <c r="AN306" s="821"/>
      <c r="AO306" s="821"/>
      <c r="AP306" s="821"/>
      <c r="AQ306" s="821"/>
      <c r="AR306" s="821"/>
      <c r="AS306" s="821"/>
      <c r="AT306" s="821"/>
      <c r="AU306" s="821"/>
      <c r="AV306" s="821"/>
      <c r="AW306" s="821"/>
      <c r="AX306" s="821"/>
      <c r="AY306" s="821"/>
      <c r="AZ306" s="821"/>
      <c r="BA306" s="821"/>
      <c r="BB306" s="821"/>
      <c r="BC306" s="821"/>
      <c r="BD306" s="821"/>
      <c r="BE306" s="821"/>
      <c r="BF306" s="821"/>
      <c r="BG306" s="821"/>
      <c r="BH306" s="821"/>
      <c r="BI306" s="821"/>
      <c r="BJ306" s="821"/>
      <c r="BK306" s="821"/>
      <c r="BL306" s="821"/>
      <c r="BM306" s="821"/>
      <c r="BN306" s="821"/>
      <c r="BO306" s="821"/>
      <c r="BP306" s="821"/>
      <c r="BQ306" s="821"/>
      <c r="BR306" s="821"/>
      <c r="BS306" s="821"/>
      <c r="BT306" s="821"/>
      <c r="BU306" s="821"/>
      <c r="BV306" s="821"/>
      <c r="BW306" s="821"/>
      <c r="BX306" s="821"/>
      <c r="BY306" s="821"/>
      <c r="BZ306" s="821"/>
      <c r="CA306" s="821"/>
      <c r="CB306" s="821"/>
      <c r="CC306" s="821"/>
      <c r="CD306" s="821"/>
      <c r="CE306" s="821"/>
    </row>
    <row r="307" spans="1:83" ht="17.100000000000001" customHeight="1">
      <c r="A307" s="822" t="s">
        <v>605</v>
      </c>
      <c r="B307" s="822"/>
      <c r="C307" s="822"/>
      <c r="D307" s="822"/>
      <c r="E307" s="822"/>
      <c r="F307" s="822"/>
      <c r="G307" s="822"/>
      <c r="H307" s="822"/>
      <c r="I307" s="822"/>
      <c r="J307" s="822"/>
      <c r="K307" s="822"/>
      <c r="L307" s="822"/>
      <c r="M307" s="822"/>
      <c r="N307" s="822"/>
      <c r="O307" s="822"/>
      <c r="P307" s="822"/>
      <c r="Q307" s="822"/>
      <c r="R307" s="822"/>
      <c r="S307" s="822"/>
      <c r="T307" s="822"/>
      <c r="U307" s="822"/>
      <c r="V307" s="822"/>
      <c r="W307" s="822"/>
      <c r="X307" s="822"/>
      <c r="Y307" s="822"/>
      <c r="Z307" s="822"/>
      <c r="AA307" s="822"/>
      <c r="AB307" s="822"/>
      <c r="AC307" s="822"/>
      <c r="AD307" s="822"/>
      <c r="AE307" s="822"/>
      <c r="AF307" s="822"/>
      <c r="AG307" s="822"/>
      <c r="AH307" s="822"/>
      <c r="AI307" s="822"/>
      <c r="AJ307" s="822"/>
      <c r="AK307" s="822"/>
      <c r="AL307" s="822"/>
      <c r="AM307" s="822"/>
      <c r="AN307" s="822"/>
      <c r="AO307" s="822"/>
      <c r="AP307" s="822"/>
      <c r="AQ307" s="822"/>
      <c r="AR307" s="822"/>
      <c r="AS307" s="822"/>
      <c r="AT307" s="822"/>
      <c r="AU307" s="822"/>
      <c r="AV307" s="822"/>
      <c r="AW307" s="822"/>
      <c r="AX307" s="822"/>
      <c r="AY307" s="822"/>
      <c r="AZ307" s="822"/>
      <c r="BA307" s="822"/>
      <c r="BB307" s="822"/>
      <c r="BC307" s="822"/>
      <c r="BD307" s="822"/>
      <c r="BE307" s="822"/>
      <c r="BF307" s="822"/>
      <c r="BG307" s="822"/>
      <c r="BH307" s="822"/>
      <c r="BI307" s="822"/>
      <c r="BJ307" s="822"/>
      <c r="BK307" s="822"/>
      <c r="BL307" s="822"/>
      <c r="BM307" s="822"/>
      <c r="BN307" s="822"/>
      <c r="BO307" s="822"/>
      <c r="BP307" s="822"/>
      <c r="BQ307" s="822"/>
      <c r="BR307" s="822"/>
      <c r="BS307" s="822"/>
      <c r="BT307" s="822"/>
      <c r="BU307" s="822"/>
      <c r="BV307" s="822"/>
      <c r="BW307" s="822"/>
      <c r="BX307" s="822"/>
      <c r="BY307" s="822"/>
      <c r="BZ307" s="822"/>
      <c r="CA307" s="822"/>
      <c r="CB307" s="822"/>
      <c r="CC307" s="822"/>
      <c r="CD307" s="822"/>
      <c r="CE307" s="822"/>
    </row>
    <row r="308" spans="1:83" ht="17.100000000000001" customHeight="1">
      <c r="A308" s="821"/>
      <c r="B308" s="821"/>
      <c r="C308" s="821"/>
      <c r="D308" s="821"/>
      <c r="E308" s="821"/>
      <c r="F308" s="821"/>
      <c r="G308" s="821"/>
      <c r="H308" s="821"/>
      <c r="I308" s="821"/>
      <c r="J308" s="821"/>
      <c r="K308" s="821"/>
      <c r="L308" s="821"/>
      <c r="M308" s="821"/>
      <c r="N308" s="821"/>
      <c r="O308" s="821"/>
      <c r="P308" s="821"/>
      <c r="Q308" s="821"/>
      <c r="R308" s="821"/>
      <c r="S308" s="821"/>
      <c r="T308" s="821"/>
      <c r="U308" s="821"/>
      <c r="V308" s="821"/>
      <c r="W308" s="821"/>
      <c r="X308" s="821"/>
      <c r="Y308" s="821"/>
      <c r="Z308" s="821"/>
      <c r="AA308" s="821"/>
      <c r="AB308" s="821"/>
      <c r="AC308" s="821"/>
      <c r="AD308" s="821"/>
      <c r="AE308" s="821"/>
      <c r="AF308" s="821"/>
      <c r="AG308" s="821"/>
      <c r="AH308" s="821"/>
      <c r="AI308" s="821"/>
      <c r="AJ308" s="821"/>
      <c r="AK308" s="821"/>
      <c r="AL308" s="821"/>
      <c r="AM308" s="821"/>
      <c r="AN308" s="821"/>
      <c r="AO308" s="821"/>
      <c r="AP308" s="821"/>
      <c r="AQ308" s="821"/>
      <c r="AR308" s="821"/>
      <c r="AS308" s="821"/>
      <c r="AT308" s="821"/>
      <c r="AU308" s="821"/>
      <c r="AV308" s="821"/>
      <c r="AW308" s="821"/>
      <c r="AX308" s="821"/>
      <c r="AY308" s="821"/>
      <c r="AZ308" s="821"/>
      <c r="BA308" s="821"/>
      <c r="BB308" s="821"/>
      <c r="BC308" s="821"/>
      <c r="BD308" s="821"/>
      <c r="BE308" s="821"/>
      <c r="BF308" s="821"/>
      <c r="BG308" s="821"/>
      <c r="BH308" s="821"/>
      <c r="BI308" s="821"/>
      <c r="BJ308" s="821"/>
      <c r="BK308" s="821"/>
      <c r="BL308" s="821"/>
      <c r="BM308" s="821"/>
      <c r="BN308" s="821"/>
      <c r="BO308" s="821"/>
      <c r="BP308" s="821"/>
      <c r="BQ308" s="821"/>
      <c r="BR308" s="821"/>
      <c r="BS308" s="821"/>
      <c r="BT308" s="821"/>
      <c r="BU308" s="821"/>
      <c r="BV308" s="821"/>
      <c r="BW308" s="821"/>
      <c r="BX308" s="821"/>
      <c r="BY308" s="821"/>
      <c r="BZ308" s="821"/>
      <c r="CA308" s="821"/>
      <c r="CB308" s="821"/>
      <c r="CC308" s="821"/>
      <c r="CD308" s="821"/>
      <c r="CE308" s="821"/>
    </row>
    <row r="309" spans="1:83" ht="17.100000000000001" customHeight="1">
      <c r="A309" s="831"/>
      <c r="B309" s="828"/>
      <c r="C309" s="824"/>
      <c r="D309" s="1000"/>
      <c r="E309" s="996"/>
      <c r="F309" s="997"/>
      <c r="G309" s="834"/>
      <c r="H309" s="863"/>
      <c r="I309" s="855"/>
      <c r="J309" s="854"/>
      <c r="K309" s="834" t="s">
        <v>434</v>
      </c>
      <c r="L309" s="1016" t="s">
        <v>598</v>
      </c>
      <c r="M309" s="839"/>
      <c r="N309" s="830"/>
      <c r="O309" s="830"/>
      <c r="P309" s="823"/>
      <c r="Q309" s="823"/>
      <c r="R309" s="823"/>
      <c r="S309" s="823"/>
      <c r="T309" s="823"/>
      <c r="U309" s="823"/>
      <c r="V309" s="823"/>
      <c r="W309" s="823"/>
      <c r="X309" s="823"/>
      <c r="Y309" s="823"/>
      <c r="Z309" s="823"/>
      <c r="AA309" s="823"/>
      <c r="AB309" s="823"/>
      <c r="AC309" s="823"/>
      <c r="AD309" s="823"/>
      <c r="AE309" s="823"/>
      <c r="AF309" s="823"/>
      <c r="AG309" s="823"/>
      <c r="AH309" s="823"/>
      <c r="AI309" s="823"/>
      <c r="AJ309" s="823"/>
      <c r="AK309" s="823"/>
      <c r="AL309" s="823"/>
      <c r="AM309" s="823"/>
      <c r="AN309" s="823"/>
      <c r="AO309" s="823"/>
      <c r="AP309" s="823"/>
      <c r="AQ309" s="823"/>
      <c r="AR309" s="823"/>
      <c r="AS309" s="823"/>
      <c r="AT309" s="823"/>
      <c r="AU309" s="823"/>
      <c r="AV309" s="823"/>
      <c r="AW309" s="823"/>
      <c r="AX309" s="823"/>
      <c r="AY309" s="823"/>
      <c r="AZ309" s="823"/>
      <c r="BA309" s="823"/>
      <c r="BB309" s="823"/>
      <c r="BC309" s="823"/>
      <c r="BD309" s="823"/>
      <c r="BE309" s="823"/>
      <c r="BF309" s="823"/>
      <c r="BG309" s="823"/>
      <c r="BH309" s="823"/>
      <c r="BI309" s="823"/>
      <c r="BJ309" s="823"/>
      <c r="BK309" s="823"/>
      <c r="BL309" s="823"/>
      <c r="BM309" s="823"/>
      <c r="BN309" s="823"/>
      <c r="BO309" s="823"/>
      <c r="BP309" s="823"/>
      <c r="BQ309" s="823"/>
      <c r="BR309" s="823"/>
      <c r="BS309" s="823"/>
      <c r="BT309" s="823"/>
      <c r="BU309" s="823"/>
      <c r="BV309" s="823"/>
      <c r="BW309" s="823"/>
      <c r="BX309" s="823"/>
      <c r="BY309" s="823"/>
      <c r="BZ309" s="823"/>
      <c r="CA309" s="823"/>
      <c r="CB309" s="823"/>
      <c r="CC309" s="823"/>
      <c r="CD309" s="823"/>
      <c r="CE309" s="823"/>
    </row>
    <row r="310" spans="1:83" ht="17.100000000000001" customHeight="1">
      <c r="A310" s="831"/>
      <c r="B310" s="828"/>
      <c r="C310" s="824"/>
      <c r="D310" s="1000"/>
      <c r="E310" s="996"/>
      <c r="F310" s="997"/>
      <c r="G310" s="826"/>
      <c r="H310" s="838" t="s">
        <v>258</v>
      </c>
      <c r="I310" s="836"/>
      <c r="J310" s="836"/>
      <c r="K310" s="835"/>
      <c r="L310" s="1016"/>
      <c r="M310" s="839"/>
      <c r="N310" s="830"/>
      <c r="O310" s="830"/>
      <c r="P310" s="823"/>
      <c r="Q310" s="823"/>
      <c r="R310" s="823"/>
      <c r="S310" s="823"/>
      <c r="T310" s="823"/>
      <c r="U310" s="823"/>
      <c r="V310" s="823"/>
      <c r="W310" s="823"/>
      <c r="X310" s="823"/>
      <c r="Y310" s="823"/>
      <c r="Z310" s="823"/>
      <c r="AA310" s="823"/>
      <c r="AB310" s="823"/>
      <c r="AC310" s="823"/>
      <c r="AD310" s="823"/>
      <c r="AE310" s="823"/>
      <c r="AF310" s="823"/>
      <c r="AG310" s="823"/>
      <c r="AH310" s="823"/>
      <c r="AI310" s="823"/>
      <c r="AJ310" s="823"/>
      <c r="AK310" s="823"/>
      <c r="AL310" s="823"/>
      <c r="AM310" s="823"/>
      <c r="AN310" s="823"/>
      <c r="AO310" s="823"/>
      <c r="AP310" s="823"/>
      <c r="AQ310" s="823"/>
      <c r="AR310" s="823"/>
      <c r="AS310" s="823"/>
      <c r="AT310" s="823"/>
      <c r="AU310" s="823"/>
      <c r="AV310" s="823"/>
      <c r="AW310" s="823"/>
      <c r="AX310" s="823"/>
      <c r="AY310" s="823"/>
      <c r="AZ310" s="823"/>
      <c r="BA310" s="823"/>
      <c r="BB310" s="823"/>
      <c r="BC310" s="823"/>
      <c r="BD310" s="823"/>
      <c r="BE310" s="823"/>
      <c r="BF310" s="823"/>
      <c r="BG310" s="823"/>
      <c r="BH310" s="823"/>
      <c r="BI310" s="823"/>
      <c r="BJ310" s="823"/>
      <c r="BK310" s="823"/>
      <c r="BL310" s="823"/>
      <c r="BM310" s="823"/>
      <c r="BN310" s="823"/>
      <c r="BO310" s="823"/>
      <c r="BP310" s="823"/>
      <c r="BQ310" s="823"/>
      <c r="BR310" s="823"/>
      <c r="BS310" s="823"/>
      <c r="BT310" s="823"/>
      <c r="BU310" s="823"/>
      <c r="BV310" s="823"/>
      <c r="BW310" s="823"/>
      <c r="BX310" s="823"/>
      <c r="BY310" s="823"/>
      <c r="BZ310" s="823"/>
      <c r="CA310" s="823"/>
      <c r="CB310" s="823"/>
      <c r="CC310" s="823"/>
      <c r="CD310" s="823"/>
      <c r="CE310" s="823"/>
    </row>
    <row r="311" spans="1:83" ht="17.100000000000001" customHeight="1">
      <c r="A311" s="821"/>
      <c r="B311" s="821"/>
      <c r="C311" s="821"/>
      <c r="D311" s="821"/>
      <c r="E311" s="821"/>
      <c r="F311" s="821"/>
      <c r="G311" s="821"/>
      <c r="H311" s="821"/>
      <c r="I311" s="821"/>
      <c r="J311" s="821"/>
      <c r="K311" s="821"/>
      <c r="L311" s="821"/>
      <c r="M311" s="821"/>
      <c r="N311" s="821"/>
      <c r="O311" s="821"/>
      <c r="P311" s="821"/>
      <c r="Q311" s="821"/>
      <c r="R311" s="821"/>
      <c r="S311" s="821"/>
      <c r="T311" s="821"/>
      <c r="U311" s="821"/>
      <c r="V311" s="821"/>
      <c r="W311" s="821"/>
      <c r="X311" s="821"/>
      <c r="Y311" s="821"/>
      <c r="Z311" s="821"/>
      <c r="AA311" s="821"/>
      <c r="AB311" s="821"/>
      <c r="AC311" s="821"/>
      <c r="AD311" s="821"/>
      <c r="AE311" s="821"/>
      <c r="AF311" s="821"/>
      <c r="AG311" s="821"/>
      <c r="AH311" s="821"/>
      <c r="AI311" s="821"/>
      <c r="AJ311" s="821"/>
      <c r="AK311" s="821"/>
      <c r="AL311" s="821"/>
      <c r="AM311" s="821"/>
      <c r="AN311" s="821"/>
      <c r="AO311" s="821"/>
      <c r="AP311" s="821"/>
      <c r="AQ311" s="821"/>
      <c r="AR311" s="821"/>
      <c r="AS311" s="821"/>
      <c r="AT311" s="821"/>
      <c r="AU311" s="821"/>
      <c r="AV311" s="821"/>
      <c r="AW311" s="821"/>
      <c r="AX311" s="821"/>
      <c r="AY311" s="821"/>
      <c r="AZ311" s="821"/>
      <c r="BA311" s="821"/>
      <c r="BB311" s="821"/>
      <c r="BC311" s="821"/>
      <c r="BD311" s="821"/>
      <c r="BE311" s="821"/>
      <c r="BF311" s="821"/>
      <c r="BG311" s="821"/>
      <c r="BH311" s="821"/>
      <c r="BI311" s="821"/>
      <c r="BJ311" s="821"/>
      <c r="BK311" s="821"/>
      <c r="BL311" s="821"/>
      <c r="BM311" s="821"/>
      <c r="BN311" s="821"/>
      <c r="BO311" s="821"/>
      <c r="BP311" s="821"/>
      <c r="BQ311" s="821"/>
      <c r="BR311" s="821"/>
      <c r="BS311" s="821"/>
      <c r="BT311" s="821"/>
      <c r="BU311" s="821"/>
      <c r="BV311" s="821"/>
      <c r="BW311" s="821"/>
      <c r="BX311" s="821"/>
      <c r="BY311" s="821"/>
      <c r="BZ311" s="821"/>
      <c r="CA311" s="821"/>
      <c r="CB311" s="821"/>
      <c r="CC311" s="821"/>
      <c r="CD311" s="821"/>
      <c r="CE311" s="821"/>
    </row>
    <row r="312" spans="1:83" ht="17.100000000000001" customHeight="1">
      <c r="A312" s="821"/>
      <c r="B312" s="821"/>
      <c r="C312" s="821"/>
      <c r="D312" s="821"/>
      <c r="E312" s="821"/>
      <c r="F312" s="821"/>
      <c r="G312" s="821"/>
      <c r="H312" s="821"/>
      <c r="I312" s="821"/>
      <c r="J312" s="821"/>
      <c r="K312" s="821"/>
      <c r="L312" s="821"/>
      <c r="M312" s="821"/>
      <c r="N312" s="821"/>
      <c r="O312" s="821"/>
      <c r="P312" s="821"/>
      <c r="Q312" s="821"/>
      <c r="R312" s="821"/>
      <c r="S312" s="821"/>
      <c r="T312" s="821"/>
      <c r="U312" s="821"/>
      <c r="V312" s="821"/>
      <c r="W312" s="821"/>
      <c r="X312" s="821"/>
      <c r="Y312" s="821"/>
      <c r="Z312" s="821"/>
      <c r="AA312" s="821"/>
      <c r="AB312" s="821"/>
      <c r="AC312" s="821"/>
      <c r="AD312" s="821"/>
      <c r="AE312" s="821"/>
      <c r="AF312" s="821"/>
      <c r="AG312" s="821"/>
      <c r="AH312" s="821"/>
      <c r="AI312" s="821"/>
      <c r="AJ312" s="821"/>
      <c r="AK312" s="821"/>
      <c r="AL312" s="821"/>
      <c r="AM312" s="821"/>
      <c r="AN312" s="821"/>
      <c r="AO312" s="821"/>
      <c r="AP312" s="821"/>
      <c r="AQ312" s="821"/>
      <c r="AR312" s="821"/>
      <c r="AS312" s="821"/>
      <c r="AT312" s="821"/>
      <c r="AU312" s="821"/>
      <c r="AV312" s="821"/>
      <c r="AW312" s="821"/>
      <c r="AX312" s="821"/>
      <c r="AY312" s="821"/>
      <c r="AZ312" s="821"/>
      <c r="BA312" s="821"/>
      <c r="BB312" s="821"/>
      <c r="BC312" s="821"/>
      <c r="BD312" s="821"/>
      <c r="BE312" s="821"/>
      <c r="BF312" s="821"/>
      <c r="BG312" s="821"/>
      <c r="BH312" s="821"/>
      <c r="BI312" s="821"/>
      <c r="BJ312" s="821"/>
      <c r="BK312" s="821"/>
      <c r="BL312" s="821"/>
      <c r="BM312" s="821"/>
      <c r="BN312" s="821"/>
      <c r="BO312" s="821"/>
      <c r="BP312" s="821"/>
      <c r="BQ312" s="821"/>
      <c r="BR312" s="821"/>
      <c r="BS312" s="821"/>
      <c r="BT312" s="821"/>
      <c r="BU312" s="821"/>
      <c r="BV312" s="821"/>
      <c r="BW312" s="821"/>
      <c r="BX312" s="821"/>
      <c r="BY312" s="821"/>
      <c r="BZ312" s="821"/>
      <c r="CA312" s="821"/>
      <c r="CB312" s="821"/>
      <c r="CC312" s="821"/>
      <c r="CD312" s="821"/>
      <c r="CE312" s="821"/>
    </row>
    <row r="313" spans="1:83" ht="17.100000000000001" customHeight="1">
      <c r="A313" s="822" t="s">
        <v>606</v>
      </c>
      <c r="B313" s="822"/>
      <c r="C313" s="822"/>
      <c r="D313" s="822"/>
      <c r="E313" s="822"/>
      <c r="F313" s="822"/>
      <c r="G313" s="822"/>
      <c r="H313" s="822"/>
      <c r="I313" s="822"/>
      <c r="J313" s="822"/>
      <c r="K313" s="822"/>
      <c r="L313" s="822"/>
      <c r="M313" s="822"/>
      <c r="N313" s="822"/>
      <c r="O313" s="822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00000000000001" customHeight="1">
      <c r="A314" s="821"/>
      <c r="B314" s="821"/>
      <c r="C314" s="821"/>
      <c r="D314" s="821"/>
      <c r="E314" s="821"/>
      <c r="F314" s="821"/>
      <c r="G314" s="821"/>
      <c r="H314" s="821"/>
      <c r="I314" s="821"/>
      <c r="J314" s="821"/>
      <c r="K314" s="821"/>
      <c r="L314" s="821"/>
      <c r="M314" s="821"/>
      <c r="N314" s="821"/>
      <c r="O314" s="821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31"/>
      <c r="B315" s="828"/>
      <c r="C315" s="824"/>
      <c r="D315" s="1000"/>
      <c r="E315" s="996"/>
      <c r="F315" s="997"/>
      <c r="G315" s="834"/>
      <c r="H315" s="863"/>
      <c r="I315" s="855"/>
      <c r="J315" s="878"/>
      <c r="K315" s="834" t="s">
        <v>434</v>
      </c>
      <c r="L315" s="1016" t="s">
        <v>598</v>
      </c>
      <c r="M315" s="839"/>
      <c r="N315" s="830"/>
      <c r="O315" s="830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1"/>
      <c r="B316" s="828"/>
      <c r="C316" s="824"/>
      <c r="D316" s="1000"/>
      <c r="E316" s="996"/>
      <c r="F316" s="997"/>
      <c r="G316" s="826"/>
      <c r="H316" s="838" t="s">
        <v>258</v>
      </c>
      <c r="I316" s="836"/>
      <c r="J316" s="836"/>
      <c r="K316" s="835"/>
      <c r="L316" s="1016"/>
      <c r="M316" s="839"/>
      <c r="N316" s="830"/>
      <c r="O316" s="830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21"/>
      <c r="B317" s="821"/>
      <c r="C317" s="821"/>
      <c r="D317" s="821"/>
      <c r="E317" s="821"/>
      <c r="F317" s="821"/>
      <c r="G317" s="821"/>
      <c r="H317" s="821"/>
      <c r="I317" s="821"/>
      <c r="J317" s="821"/>
      <c r="K317" s="821"/>
      <c r="L317" s="821"/>
      <c r="M317" s="821"/>
      <c r="N317" s="821"/>
      <c r="O317" s="821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1"/>
      <c r="B318" s="821"/>
      <c r="C318" s="821"/>
      <c r="D318" s="821"/>
      <c r="E318" s="821"/>
      <c r="F318" s="821"/>
      <c r="G318" s="821"/>
      <c r="H318" s="821"/>
      <c r="I318" s="821"/>
      <c r="J318" s="821"/>
      <c r="K318" s="821"/>
      <c r="L318" s="821"/>
      <c r="M318" s="821"/>
      <c r="N318" s="821"/>
      <c r="O318" s="821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2" t="s">
        <v>607</v>
      </c>
      <c r="B319" s="822"/>
      <c r="C319" s="822"/>
      <c r="D319" s="822"/>
      <c r="E319" s="822"/>
      <c r="F319" s="822"/>
      <c r="G319" s="822"/>
      <c r="H319" s="822"/>
      <c r="I319" s="822"/>
      <c r="J319" s="822"/>
      <c r="K319" s="822"/>
      <c r="L319" s="822"/>
      <c r="M319" s="822"/>
      <c r="N319" s="822"/>
      <c r="O319" s="822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1"/>
      <c r="B320" s="821"/>
      <c r="C320" s="821"/>
      <c r="D320" s="821"/>
      <c r="E320" s="821"/>
      <c r="F320" s="821"/>
      <c r="G320" s="821"/>
      <c r="H320" s="821"/>
      <c r="I320" s="821"/>
      <c r="J320" s="821"/>
      <c r="K320" s="821"/>
      <c r="L320" s="821"/>
      <c r="M320" s="821"/>
      <c r="N320" s="821"/>
      <c r="O320" s="821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31"/>
      <c r="B321" s="828"/>
      <c r="C321" s="824"/>
      <c r="D321" s="829"/>
      <c r="E321" s="840"/>
      <c r="F321" s="841"/>
      <c r="G321" s="834"/>
      <c r="H321" s="863"/>
      <c r="I321" s="855"/>
      <c r="J321" s="854"/>
      <c r="K321" s="834" t="s">
        <v>434</v>
      </c>
      <c r="L321" s="837"/>
      <c r="M321" s="839"/>
      <c r="N321" s="830"/>
      <c r="O321" s="830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21"/>
      <c r="B322" s="821"/>
      <c r="C322" s="821"/>
      <c r="D322" s="821"/>
      <c r="E322" s="821"/>
      <c r="F322" s="821"/>
      <c r="G322" s="821"/>
      <c r="H322" s="821"/>
      <c r="I322" s="821"/>
      <c r="J322" s="821"/>
      <c r="K322" s="821"/>
      <c r="L322" s="821"/>
      <c r="M322" s="821"/>
      <c r="N322" s="821"/>
      <c r="O322" s="821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1"/>
      <c r="B323" s="821"/>
      <c r="C323" s="821"/>
      <c r="D323" s="821"/>
      <c r="E323" s="821"/>
      <c r="F323" s="821"/>
      <c r="G323" s="821"/>
      <c r="H323" s="821"/>
      <c r="I323" s="821"/>
      <c r="J323" s="821"/>
      <c r="K323" s="821"/>
      <c r="L323" s="821"/>
      <c r="M323" s="821"/>
      <c r="N323" s="821"/>
      <c r="O323" s="821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2" t="s">
        <v>608</v>
      </c>
      <c r="B324" s="822"/>
      <c r="C324" s="822"/>
      <c r="D324" s="822"/>
      <c r="E324" s="822"/>
      <c r="F324" s="822"/>
      <c r="G324" s="822"/>
      <c r="H324" s="822"/>
      <c r="I324" s="822"/>
      <c r="J324" s="822"/>
      <c r="K324" s="822"/>
      <c r="L324" s="822"/>
      <c r="M324" s="822"/>
      <c r="N324" s="822"/>
      <c r="O324" s="822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1"/>
      <c r="B325" s="821"/>
      <c r="C325" s="821"/>
      <c r="D325" s="821"/>
      <c r="E325" s="821"/>
      <c r="F325" s="821"/>
      <c r="G325" s="821"/>
      <c r="H325" s="821"/>
      <c r="I325" s="821"/>
      <c r="J325" s="821"/>
      <c r="K325" s="821"/>
      <c r="L325" s="821"/>
      <c r="M325" s="821"/>
      <c r="N325" s="821"/>
      <c r="O325" s="821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31"/>
      <c r="B326" s="828"/>
      <c r="C326" s="824"/>
      <c r="D326" s="829"/>
      <c r="E326" s="840"/>
      <c r="F326" s="841"/>
      <c r="G326" s="834"/>
      <c r="H326" s="863"/>
      <c r="I326" s="855"/>
      <c r="J326" s="878"/>
      <c r="K326" s="834" t="s">
        <v>434</v>
      </c>
      <c r="L326" s="837"/>
      <c r="M326" s="839"/>
      <c r="N326" s="830"/>
      <c r="O326" s="830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dataConsolidate leftLabels="1"/>
  <mergeCells count="241"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AR97:AR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  <mergeCell ref="AM97:AM98"/>
    <mergeCell ref="AN97:AN98"/>
    <mergeCell ref="AO97:AO98"/>
    <mergeCell ref="AP97:AP98"/>
    <mergeCell ref="O92:AQ92"/>
    <mergeCell ref="O93:AQ93"/>
    <mergeCell ref="O94:AQ94"/>
    <mergeCell ref="O95:AQ95"/>
    <mergeCell ref="O96:AQ96"/>
    <mergeCell ref="AB97:AB98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S97:W97 AG97:AK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97:AP98 AP10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"/>
    <dataValidation allowBlank="1" promptTitle="checkPeriodRange" sqref="AF182:AK182 Q51 Q152 Q135 Q118 AG167:AL167 Q35 Q67 Q83 R98:X98 AF98:AL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 AN99:AN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511</v>
      </c>
      <c r="AX1" s="506" t="s">
        <v>512</v>
      </c>
      <c r="AZ1" s="1133" t="s">
        <v>543</v>
      </c>
      <c r="BA1" s="1133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912" t="s">
        <v>564</v>
      </c>
      <c r="AQ2" s="42" t="s">
        <v>563</v>
      </c>
      <c r="AS2" s="42" t="s">
        <v>358</v>
      </c>
      <c r="AU2" s="43" t="s">
        <v>374</v>
      </c>
      <c r="AW2" s="507" t="s">
        <v>513</v>
      </c>
      <c r="AX2" s="508" t="s">
        <v>513</v>
      </c>
      <c r="AZ2" s="561" t="s">
        <v>544</v>
      </c>
      <c r="BA2" s="562" t="s">
        <v>545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563</v>
      </c>
      <c r="Y3" s="42" t="s">
        <v>567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912" t="s">
        <v>563</v>
      </c>
      <c r="AQ3" s="42" t="s">
        <v>566</v>
      </c>
      <c r="AS3" s="42" t="s">
        <v>359</v>
      </c>
      <c r="AU3" s="43" t="s">
        <v>375</v>
      </c>
      <c r="AW3" s="507" t="s">
        <v>514</v>
      </c>
      <c r="AX3" s="508" t="s">
        <v>514</v>
      </c>
      <c r="AZ3" s="147" t="s">
        <v>611</v>
      </c>
      <c r="BA3" s="224" t="s">
        <v>610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706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912" t="s">
        <v>566</v>
      </c>
      <c r="AQ4" s="42" t="s">
        <v>565</v>
      </c>
      <c r="AS4" s="42" t="s">
        <v>325</v>
      </c>
      <c r="AU4" s="43" t="s">
        <v>376</v>
      </c>
      <c r="AW4" s="507" t="s">
        <v>515</v>
      </c>
      <c r="AX4" s="508" t="s">
        <v>515</v>
      </c>
      <c r="AZ4" s="147" t="s">
        <v>613</v>
      </c>
      <c r="BA4" s="224" t="s">
        <v>612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912" t="s">
        <v>565</v>
      </c>
      <c r="AQ5" s="42"/>
      <c r="AU5" s="43" t="s">
        <v>377</v>
      </c>
      <c r="AW5" s="507" t="s">
        <v>516</v>
      </c>
      <c r="AX5" s="508" t="s">
        <v>516</v>
      </c>
      <c r="AZ5" s="147" t="s">
        <v>624</v>
      </c>
      <c r="BA5" s="224" t="s">
        <v>623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564</v>
      </c>
      <c r="Y6" s="42" t="s">
        <v>567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517</v>
      </c>
      <c r="AX6" s="508" t="s">
        <v>517</v>
      </c>
      <c r="AZ6" s="827" t="s">
        <v>625</v>
      </c>
      <c r="BA6" s="224" t="s">
        <v>626</v>
      </c>
    </row>
    <row r="7" spans="1:53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518</v>
      </c>
      <c r="AX7" s="508" t="s">
        <v>518</v>
      </c>
    </row>
    <row r="8" spans="1:53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519</v>
      </c>
      <c r="AX8" s="508" t="s">
        <v>519</v>
      </c>
    </row>
    <row r="9" spans="1:53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520</v>
      </c>
      <c r="AX9" s="508" t="s">
        <v>520</v>
      </c>
    </row>
    <row r="10" spans="1:53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565</v>
      </c>
      <c r="Y10" s="42" t="s">
        <v>562</v>
      </c>
      <c r="Z10" s="284"/>
      <c r="AP10" s="231"/>
      <c r="AW10" s="507" t="s">
        <v>521</v>
      </c>
      <c r="AX10" s="508" t="s">
        <v>521</v>
      </c>
    </row>
    <row r="11" spans="1:53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566</v>
      </c>
      <c r="Y11" s="42" t="s">
        <v>562</v>
      </c>
      <c r="Z11" s="284"/>
      <c r="AP11" s="231"/>
      <c r="AW11" s="507" t="s">
        <v>522</v>
      </c>
      <c r="AX11" s="508" t="s">
        <v>522</v>
      </c>
    </row>
    <row r="12" spans="1:53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53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53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53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53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50" ht="21" customHeight="1">
      <c r="A23" s="5" t="s">
        <v>109</v>
      </c>
      <c r="B23" s="42">
        <v>2021</v>
      </c>
      <c r="AW23" s="507" t="s">
        <v>523</v>
      </c>
      <c r="AX23" s="508" t="s">
        <v>523</v>
      </c>
    </row>
    <row r="24" spans="1:50" ht="21" customHeight="1">
      <c r="A24" s="5" t="s">
        <v>110</v>
      </c>
      <c r="B24" s="42">
        <v>2022</v>
      </c>
      <c r="AW24" s="507" t="s">
        <v>524</v>
      </c>
      <c r="AX24" s="508" t="s">
        <v>524</v>
      </c>
    </row>
    <row r="25" spans="1:50">
      <c r="A25" s="5" t="s">
        <v>111</v>
      </c>
      <c r="B25" s="42">
        <v>2023</v>
      </c>
      <c r="AW25" s="507" t="s">
        <v>525</v>
      </c>
      <c r="AX25" s="508" t="s">
        <v>525</v>
      </c>
    </row>
    <row r="26" spans="1:50">
      <c r="A26" s="5" t="s">
        <v>112</v>
      </c>
      <c r="B26" s="42">
        <v>2024</v>
      </c>
      <c r="AX26" s="508" t="s">
        <v>526</v>
      </c>
    </row>
    <row r="27" spans="1:50">
      <c r="A27" s="5" t="s">
        <v>113</v>
      </c>
      <c r="B27" s="42">
        <v>2025</v>
      </c>
      <c r="AX27" s="508" t="s">
        <v>527</v>
      </c>
    </row>
    <row r="28" spans="1:50">
      <c r="A28" s="5" t="s">
        <v>114</v>
      </c>
      <c r="D28" s="367"/>
      <c r="E28" s="368"/>
      <c r="F28" s="368"/>
      <c r="H28" s="369" t="s">
        <v>412</v>
      </c>
      <c r="AX28" s="508" t="s">
        <v>528</v>
      </c>
    </row>
    <row r="29" spans="1:50">
      <c r="A29" s="5" t="s">
        <v>115</v>
      </c>
      <c r="D29" s="370" t="s">
        <v>413</v>
      </c>
      <c r="E29" s="371" t="str">
        <f>IF(periodStart = "","", periodStart)</f>
        <v>01.01.2023</v>
      </c>
      <c r="F29" s="371" t="str">
        <f>IF(periodEnd = "","", periodEnd)</f>
        <v>31.12.2023</v>
      </c>
      <c r="H29" s="372" t="s">
        <v>2833</v>
      </c>
      <c r="AX29" s="508" t="s">
        <v>529</v>
      </c>
    </row>
    <row r="30" spans="1:50">
      <c r="A30" s="5" t="s">
        <v>116</v>
      </c>
      <c r="D30" s="373"/>
      <c r="E30" s="374"/>
      <c r="F30" s="374"/>
      <c r="AX30" s="508" t="s">
        <v>530</v>
      </c>
    </row>
    <row r="31" spans="1:50" ht="12.75">
      <c r="A31" s="5" t="s">
        <v>117</v>
      </c>
      <c r="D31" s="367"/>
      <c r="E31" s="368"/>
      <c r="F31" s="368"/>
      <c r="H31" s="375"/>
      <c r="AX31" s="508" t="s">
        <v>531</v>
      </c>
    </row>
    <row r="32" spans="1:50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532</v>
      </c>
    </row>
    <row r="33" spans="1:50">
      <c r="A33" s="5" t="s">
        <v>119</v>
      </c>
      <c r="AX33" s="508" t="s">
        <v>533</v>
      </c>
    </row>
    <row r="34" spans="1:50">
      <c r="A34" s="5" t="s">
        <v>120</v>
      </c>
      <c r="AX34" s="508" t="s">
        <v>534</v>
      </c>
    </row>
    <row r="35" spans="1:50">
      <c r="A35" s="5" t="s">
        <v>121</v>
      </c>
      <c r="AX35" s="508" t="s">
        <v>535</v>
      </c>
    </row>
    <row r="36" spans="1:50">
      <c r="A36" s="5" t="s">
        <v>85</v>
      </c>
      <c r="AX36" s="508" t="s">
        <v>536</v>
      </c>
    </row>
    <row r="37" spans="1:50">
      <c r="A37" s="5" t="s">
        <v>86</v>
      </c>
      <c r="AX37" s="508" t="s">
        <v>537</v>
      </c>
    </row>
    <row r="38" spans="1:50">
      <c r="A38" s="5" t="s">
        <v>87</v>
      </c>
      <c r="AX38" s="508" t="s">
        <v>538</v>
      </c>
    </row>
    <row r="39" spans="1:50">
      <c r="A39" s="5" t="s">
        <v>88</v>
      </c>
      <c r="AX39" s="508" t="s">
        <v>486</v>
      </c>
    </row>
    <row r="40" spans="1:50">
      <c r="A40" s="5" t="s">
        <v>89</v>
      </c>
      <c r="AX40" s="508" t="s">
        <v>487</v>
      </c>
    </row>
    <row r="41" spans="1:50">
      <c r="A41" s="5" t="s">
        <v>90</v>
      </c>
      <c r="AX41" s="508" t="s">
        <v>488</v>
      </c>
    </row>
    <row r="42" spans="1:50">
      <c r="A42" s="5" t="s">
        <v>122</v>
      </c>
      <c r="AX42" s="508" t="s">
        <v>489</v>
      </c>
    </row>
    <row r="43" spans="1:50">
      <c r="A43" s="5" t="s">
        <v>123</v>
      </c>
      <c r="AX43" s="508" t="s">
        <v>490</v>
      </c>
    </row>
    <row r="44" spans="1:50">
      <c r="A44" s="5" t="s">
        <v>124</v>
      </c>
      <c r="AX44" s="508" t="s">
        <v>491</v>
      </c>
    </row>
    <row r="45" spans="1:50">
      <c r="A45" s="5" t="s">
        <v>125</v>
      </c>
      <c r="AX45" s="508" t="s">
        <v>492</v>
      </c>
    </row>
    <row r="46" spans="1:50">
      <c r="A46" s="5" t="s">
        <v>126</v>
      </c>
      <c r="AX46" s="508" t="s">
        <v>493</v>
      </c>
    </row>
    <row r="47" spans="1:50">
      <c r="A47" s="5" t="s">
        <v>147</v>
      </c>
      <c r="AX47" s="508" t="s">
        <v>494</v>
      </c>
    </row>
    <row r="48" spans="1:50">
      <c r="A48" s="5" t="s">
        <v>148</v>
      </c>
      <c r="AX48" s="508" t="s">
        <v>495</v>
      </c>
    </row>
    <row r="49" spans="1:50">
      <c r="A49" s="5" t="s">
        <v>149</v>
      </c>
      <c r="AX49" s="508" t="s">
        <v>496</v>
      </c>
    </row>
    <row r="50" spans="1:50">
      <c r="A50" s="5" t="s">
        <v>127</v>
      </c>
      <c r="AX50" s="508" t="s">
        <v>497</v>
      </c>
    </row>
    <row r="51" spans="1:50">
      <c r="A51" s="5" t="s">
        <v>128</v>
      </c>
      <c r="AX51" s="508" t="s">
        <v>498</v>
      </c>
    </row>
    <row r="52" spans="1:50">
      <c r="A52" s="5" t="s">
        <v>129</v>
      </c>
      <c r="AX52" s="508" t="s">
        <v>499</v>
      </c>
    </row>
    <row r="53" spans="1:50">
      <c r="A53" s="5" t="s">
        <v>130</v>
      </c>
      <c r="AX53" s="508" t="s">
        <v>500</v>
      </c>
    </row>
    <row r="54" spans="1:50">
      <c r="A54" s="5" t="s">
        <v>131</v>
      </c>
      <c r="AX54" s="508" t="s">
        <v>501</v>
      </c>
    </row>
    <row r="55" spans="1:50">
      <c r="A55" s="5" t="s">
        <v>132</v>
      </c>
      <c r="AX55" s="508" t="s">
        <v>502</v>
      </c>
    </row>
    <row r="56" spans="1:50">
      <c r="A56" s="5" t="s">
        <v>133</v>
      </c>
      <c r="AX56" s="508" t="s">
        <v>503</v>
      </c>
    </row>
    <row r="57" spans="1:50">
      <c r="A57" s="5" t="s">
        <v>382</v>
      </c>
      <c r="AX57" s="508" t="s">
        <v>504</v>
      </c>
    </row>
    <row r="58" spans="1:50">
      <c r="A58" s="5" t="s">
        <v>134</v>
      </c>
      <c r="AX58" s="508" t="s">
        <v>505</v>
      </c>
    </row>
    <row r="59" spans="1:50">
      <c r="A59" s="5" t="s">
        <v>135</v>
      </c>
      <c r="AX59" s="508" t="s">
        <v>506</v>
      </c>
    </row>
    <row r="60" spans="1:50">
      <c r="A60" s="5" t="s">
        <v>136</v>
      </c>
      <c r="AX60" s="508" t="s">
        <v>507</v>
      </c>
    </row>
    <row r="61" spans="1:50">
      <c r="A61" s="5" t="s">
        <v>137</v>
      </c>
      <c r="AX61" s="508" t="s">
        <v>508</v>
      </c>
    </row>
    <row r="62" spans="1:50">
      <c r="A62" s="5" t="s">
        <v>80</v>
      </c>
    </row>
    <row r="63" spans="1:50">
      <c r="A63" s="5" t="s">
        <v>138</v>
      </c>
    </row>
    <row r="64" spans="1:50">
      <c r="A64" s="5" t="s">
        <v>139</v>
      </c>
    </row>
    <row r="65" spans="1:1">
      <c r="A65" s="5" t="s">
        <v>140</v>
      </c>
    </row>
    <row r="66" spans="1:1">
      <c r="A66" s="5" t="s">
        <v>141</v>
      </c>
    </row>
    <row r="67" spans="1:1">
      <c r="A67" s="5" t="s">
        <v>142</v>
      </c>
    </row>
    <row r="68" spans="1:1">
      <c r="A68" s="5" t="s">
        <v>143</v>
      </c>
    </row>
    <row r="69" spans="1:1">
      <c r="A69" s="5" t="s">
        <v>144</v>
      </c>
    </row>
    <row r="70" spans="1:1">
      <c r="A70" s="5" t="s">
        <v>145</v>
      </c>
    </row>
    <row r="71" spans="1:1">
      <c r="A71" s="5" t="s">
        <v>146</v>
      </c>
    </row>
    <row r="72" spans="1:1">
      <c r="A72" s="5" t="s">
        <v>150</v>
      </c>
    </row>
    <row r="73" spans="1:1">
      <c r="A73" s="5" t="s">
        <v>151</v>
      </c>
    </row>
    <row r="74" spans="1:1">
      <c r="A74" s="5" t="s">
        <v>152</v>
      </c>
    </row>
    <row r="75" spans="1:1">
      <c r="A75" s="5" t="s">
        <v>153</v>
      </c>
    </row>
    <row r="76" spans="1:1">
      <c r="A76" s="5" t="s">
        <v>154</v>
      </c>
    </row>
    <row r="77" spans="1:1">
      <c r="A77" s="5" t="s">
        <v>155</v>
      </c>
    </row>
    <row r="78" spans="1:1">
      <c r="A78" s="5" t="s">
        <v>156</v>
      </c>
    </row>
    <row r="79" spans="1:1">
      <c r="A79" s="5" t="s">
        <v>84</v>
      </c>
    </row>
    <row r="80" spans="1:1">
      <c r="A80" s="5" t="s">
        <v>157</v>
      </c>
    </row>
    <row r="81" spans="1:1">
      <c r="A81" s="5" t="s">
        <v>158</v>
      </c>
    </row>
    <row r="82" spans="1:1">
      <c r="A82" s="5" t="s">
        <v>159</v>
      </c>
    </row>
    <row r="83" spans="1:1">
      <c r="A83" s="5" t="s">
        <v>44</v>
      </c>
    </row>
    <row r="84" spans="1:1">
      <c r="A84" s="5" t="s">
        <v>45</v>
      </c>
    </row>
    <row r="85" spans="1:1">
      <c r="A85" s="5" t="s">
        <v>46</v>
      </c>
    </row>
    <row r="86" spans="1:1">
      <c r="A86" s="5" t="s">
        <v>47</v>
      </c>
    </row>
    <row r="87" spans="1:1">
      <c r="A87" s="5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5"/>
  <sheetViews>
    <sheetView showGridLines="0" workbookViewId="0"/>
  </sheetViews>
  <sheetFormatPr defaultRowHeight="11.25"/>
  <sheetData>
    <row r="1" spans="1:1">
      <c r="A1" s="879">
        <f>IF('Форма 1.10'!$F$10="",1,0)</f>
        <v>0</v>
      </c>
    </row>
    <row r="2" spans="1:1">
      <c r="A2" s="879">
        <f>IF('Форма 1.10'!$G$10="",1,0)</f>
        <v>0</v>
      </c>
    </row>
    <row r="3" spans="1:1">
      <c r="A3" s="879">
        <f>IF('Форма 1.10'!$F$11="",1,0)</f>
        <v>0</v>
      </c>
    </row>
    <row r="4" spans="1:1">
      <c r="A4" s="879">
        <f>IF('Форма 1.10'!$G$11="",1,0)</f>
        <v>0</v>
      </c>
    </row>
    <row r="5" spans="1:1">
      <c r="A5" s="879">
        <f>IF('Форма 1.10'!$F$12="",1,0)</f>
        <v>0</v>
      </c>
    </row>
    <row r="6" spans="1:1">
      <c r="A6" s="879">
        <f>IF('Форма 1.10'!$G$12="",1,0)</f>
        <v>0</v>
      </c>
    </row>
    <row r="7" spans="1:1">
      <c r="A7" s="879">
        <f>IF('Форма 1.10'!$F$13="",1,0)</f>
        <v>0</v>
      </c>
    </row>
    <row r="8" spans="1:1">
      <c r="A8" s="879">
        <f>IF('Форма 1.10'!$G$13="",1,0)</f>
        <v>0</v>
      </c>
    </row>
    <row r="9" spans="1:1">
      <c r="A9" s="879">
        <f>IF('Форма 1.11.1'!$J$15="",1,0)</f>
        <v>0</v>
      </c>
    </row>
    <row r="10" spans="1:1">
      <c r="A10" s="879">
        <f>IF('Форма 1.11.1'!$H$17="",1,0)</f>
        <v>0</v>
      </c>
    </row>
    <row r="11" spans="1:1">
      <c r="A11" s="879">
        <f>IF('Форма 1.11.1'!$I$17="",1,0)</f>
        <v>0</v>
      </c>
    </row>
    <row r="12" spans="1:1">
      <c r="A12" s="879">
        <f>IF('Форма 1.11.1'!$J$17="",1,0)</f>
        <v>0</v>
      </c>
    </row>
    <row r="13" spans="1:1">
      <c r="A13" s="879">
        <f>IF('Форма 1.11.1'!$H$22="",1,0)</f>
        <v>0</v>
      </c>
    </row>
    <row r="14" spans="1:1">
      <c r="A14" s="879">
        <f>IF('Форма 1.11.1'!$I$22="",1,0)</f>
        <v>0</v>
      </c>
    </row>
    <row r="15" spans="1:1">
      <c r="A15" s="879">
        <f>IF('Форма 1.11.1'!$J$22="",1,0)</f>
        <v>0</v>
      </c>
    </row>
    <row r="16" spans="1:1">
      <c r="A16" s="879">
        <f>IF('Форма 1.11.1'!$H$25="",1,0)</f>
        <v>0</v>
      </c>
    </row>
    <row r="17" spans="1:1">
      <c r="A17" s="879">
        <f>IF('Форма 1.11.1'!$I$25="",1,0)</f>
        <v>0</v>
      </c>
    </row>
    <row r="18" spans="1:1">
      <c r="A18" s="879">
        <f>IF('Форма 1.11.1'!$J$25="",1,0)</f>
        <v>0</v>
      </c>
    </row>
    <row r="19" spans="1:1">
      <c r="A19" s="879">
        <f>IF('Форма 1.11.1'!$H$28="",1,0)</f>
        <v>0</v>
      </c>
    </row>
    <row r="20" spans="1:1">
      <c r="A20" s="879">
        <f>IF('Форма 1.11.1'!$I$28="",1,0)</f>
        <v>0</v>
      </c>
    </row>
    <row r="21" spans="1:1">
      <c r="A21" s="879">
        <f>IF('Форма 1.11.1'!$J$28="",1,0)</f>
        <v>0</v>
      </c>
    </row>
    <row r="22" spans="1:1">
      <c r="A22" s="879">
        <f>IF('Форма 1.11.1'!$H$31="",1,0)</f>
        <v>0</v>
      </c>
    </row>
    <row r="23" spans="1:1">
      <c r="A23" s="879">
        <f>IF('Форма 1.11.1'!$I$31="",1,0)</f>
        <v>0</v>
      </c>
    </row>
    <row r="24" spans="1:1">
      <c r="A24" s="879">
        <f>IF('Форма 1.11.1'!$J$31="",1,0)</f>
        <v>0</v>
      </c>
    </row>
    <row r="25" spans="1:1">
      <c r="A25" s="879">
        <f>IF('Форма 1.11.2 | Т-транс'!$O$22="",1,0)</f>
        <v>1</v>
      </c>
    </row>
    <row r="26" spans="1:1">
      <c r="A26" s="879">
        <f>IF('Форма 1.11.2 | Т-транс'!$R$23="",1,0)</f>
        <v>1</v>
      </c>
    </row>
    <row r="27" spans="1:1">
      <c r="A27" s="879">
        <f>IF('Форма 1.11.2 | Т-транс'!$T$23="",1,0)</f>
        <v>1</v>
      </c>
    </row>
    <row r="28" spans="1:1">
      <c r="A28" s="879">
        <f>IF('Форма 1.11.2 | Т-транс'!$S$23="",1,0)</f>
        <v>0</v>
      </c>
    </row>
    <row r="29" spans="1:1">
      <c r="A29" s="879">
        <f>IF('Форма 1.11.2 | Т-транс'!$U$23="",1,0)</f>
        <v>0</v>
      </c>
    </row>
    <row r="30" spans="1:1">
      <c r="A30" s="879">
        <f>IF('Форма 1.11.2 | Т-гор.вода'!$O$22="",1,0)</f>
        <v>0</v>
      </c>
    </row>
    <row r="31" spans="1:1">
      <c r="A31" s="879">
        <f>IF('Форма 1.11.2 | Т-гор.вода'!$Y$23="",1,0)</f>
        <v>0</v>
      </c>
    </row>
    <row r="32" spans="1:1">
      <c r="A32" s="879">
        <f>IF('Форма 1.11.2 | Т-гор.вода'!$AA$23="",1,0)</f>
        <v>0</v>
      </c>
    </row>
    <row r="33" spans="1:1">
      <c r="A33" s="879">
        <f>IF('Форма 1.11.2 | Т-гор.вода'!$Z$23="",1,0)</f>
        <v>0</v>
      </c>
    </row>
    <row r="34" spans="1:1">
      <c r="A34" s="879">
        <f>IF('Форма 1.11.2 | Т-гор.вода'!$AB$23="",1,0)</f>
        <v>0</v>
      </c>
    </row>
    <row r="35" spans="1:1">
      <c r="A35" s="879">
        <f>IF('Форма 1.11.3 | Т-подкл(инд)'!$M$22="",1,0)</f>
        <v>1</v>
      </c>
    </row>
    <row r="36" spans="1:1">
      <c r="A36" s="879">
        <f>IF('Форма 1.11.3 | Т-подкл(инд)'!$Q$22="",1,0)</f>
        <v>1</v>
      </c>
    </row>
    <row r="37" spans="1:1">
      <c r="A37" s="879">
        <f>IF('Форма 1.11.3 | Т-подкл(инд)'!$AD$22="",1,0)</f>
        <v>1</v>
      </c>
    </row>
    <row r="38" spans="1:1">
      <c r="A38" s="879">
        <f>IF('Форма 1.11.3 | Т-подкл(инд)'!$AE$22="",1,0)</f>
        <v>1</v>
      </c>
    </row>
    <row r="39" spans="1:1">
      <c r="A39" s="879">
        <f>IF('Форма 1.11.3 | Т-подкл(инд)'!$AF$22="",1,0)</f>
        <v>1</v>
      </c>
    </row>
    <row r="40" spans="1:1">
      <c r="A40" s="879">
        <f>IF('Форма 1.11.3 | Т-подкл(инд)'!$AG$22="",1,0)</f>
        <v>1</v>
      </c>
    </row>
    <row r="41" spans="1:1">
      <c r="A41" s="879">
        <f>IF('Форма 1.11.3 | Т-подкл(инд)'!$AH$22="",1,0)</f>
        <v>1</v>
      </c>
    </row>
    <row r="42" spans="1:1">
      <c r="A42" s="879">
        <f>IF('Форма 1.11.3 | Т-подкл(инд)'!$AJ$22="",1,0)</f>
        <v>1</v>
      </c>
    </row>
    <row r="43" spans="1:1">
      <c r="A43" s="879">
        <f>IF('Форма 1.11.3 | Т-подкл(инд)'!$N$22="",1,0)</f>
        <v>0</v>
      </c>
    </row>
    <row r="44" spans="1:1">
      <c r="A44" s="879">
        <f>IF('Форма 1.11.3 | Т-подкл(инд)'!$R$22="",1,0)</f>
        <v>0</v>
      </c>
    </row>
    <row r="45" spans="1:1">
      <c r="A45" s="879">
        <f>IF('Форма 1.11.3 | Т-подкл(инд)'!$V$22="",1,0)</f>
        <v>0</v>
      </c>
    </row>
    <row r="46" spans="1:1">
      <c r="A46" s="879">
        <f>IF('Форма 1.11.3 | Т-подкл(инд)'!$Z$22="",1,0)</f>
        <v>0</v>
      </c>
    </row>
    <row r="47" spans="1:1">
      <c r="A47" s="879">
        <f>IF('Форма 1.11.3 | Т-подкл(инд)'!$AI$22="",1,0)</f>
        <v>0</v>
      </c>
    </row>
    <row r="48" spans="1:1">
      <c r="A48" s="879">
        <f>IF('Форма 1.11.3 | Т-подкл(инд)'!$AK$22="",1,0)</f>
        <v>0</v>
      </c>
    </row>
    <row r="49" spans="1:1">
      <c r="A49" s="879">
        <f>IF('Форма 1.11.3 | Т-подкл'!$P$22="",1,0)</f>
        <v>1</v>
      </c>
    </row>
    <row r="50" spans="1:1">
      <c r="A50" s="879">
        <f>IF('Форма 1.11.3 | Т-подкл'!$AC$22="",1,0)</f>
        <v>1</v>
      </c>
    </row>
    <row r="51" spans="1:1">
      <c r="A51" s="879">
        <f>IF('Форма 1.11.3 | Т-подкл'!$AD$22="",1,0)</f>
        <v>1</v>
      </c>
    </row>
    <row r="52" spans="1:1">
      <c r="A52" s="879">
        <f>IF('Форма 1.11.3 | Т-подкл'!$AE$22="",1,0)</f>
        <v>1</v>
      </c>
    </row>
    <row r="53" spans="1:1">
      <c r="A53" s="879">
        <f>IF('Форма 1.11.3 | Т-подкл'!$AF$22="",1,0)</f>
        <v>1</v>
      </c>
    </row>
    <row r="54" spans="1:1">
      <c r="A54" s="879">
        <f>IF('Форма 1.11.3 | Т-подкл'!$AG$22="",1,0)</f>
        <v>1</v>
      </c>
    </row>
    <row r="55" spans="1:1">
      <c r="A55" s="879">
        <f>IF('Форма 1.11.3 | Т-подкл'!$AI$22="",1,0)</f>
        <v>1</v>
      </c>
    </row>
    <row r="56" spans="1:1">
      <c r="A56" s="879">
        <f>IF('Форма 1.11.3 | Т-подкл'!$Q$22="",1,0)</f>
        <v>0</v>
      </c>
    </row>
    <row r="57" spans="1:1">
      <c r="A57" s="879">
        <f>IF('Форма 1.11.3 | Т-подкл'!$U$22="",1,0)</f>
        <v>0</v>
      </c>
    </row>
    <row r="58" spans="1:1">
      <c r="A58" s="879">
        <f>IF('Форма 1.11.3 | Т-подкл'!$Y$22="",1,0)</f>
        <v>0</v>
      </c>
    </row>
    <row r="59" spans="1:1">
      <c r="A59" s="879">
        <f>IF('Форма 1.11.3 | Т-подкл'!$AH$22="",1,0)</f>
        <v>0</v>
      </c>
    </row>
    <row r="60" spans="1:1">
      <c r="A60" s="879">
        <f>IF('Форма 1.11.3 | Т-подкл'!$AJ$22="",1,0)</f>
        <v>0</v>
      </c>
    </row>
    <row r="61" spans="1:1">
      <c r="A61" s="879">
        <f>IF('Форма 1.0.2'!$E$12="",1,0)</f>
        <v>1</v>
      </c>
    </row>
    <row r="62" spans="1:1">
      <c r="A62" s="879">
        <f>IF('Форма 1.0.2'!$F$12="",1,0)</f>
        <v>1</v>
      </c>
    </row>
    <row r="63" spans="1:1">
      <c r="A63" s="879">
        <f>IF('Форма 1.0.2'!$G$12="",1,0)</f>
        <v>1</v>
      </c>
    </row>
    <row r="64" spans="1:1">
      <c r="A64" s="879">
        <f>IF('Форма 1.0.2'!$H$12="",1,0)</f>
        <v>1</v>
      </c>
    </row>
    <row r="65" spans="1:1">
      <c r="A65" s="879">
        <f>IF('Форма 1.0.2'!$I$12="",1,0)</f>
        <v>1</v>
      </c>
    </row>
    <row r="66" spans="1:1">
      <c r="A66" s="879">
        <f>IF('Форма 1.0.2'!$J$12="",1,0)</f>
        <v>1</v>
      </c>
    </row>
    <row r="67" spans="1:1">
      <c r="A67" s="879">
        <f>IF('Сведения об изменении'!$E$12="",1,0)</f>
        <v>1</v>
      </c>
    </row>
    <row r="68" spans="1:1">
      <c r="A68" s="881">
        <f>IF('Форма 1.11.1'!$K$15="",1,0)</f>
        <v>0</v>
      </c>
    </row>
    <row r="69" spans="1:1">
      <c r="A69" s="883">
        <f>IF(Территории!$E$12="",1,0)</f>
        <v>0</v>
      </c>
    </row>
    <row r="70" spans="1:1">
      <c r="A70" s="883">
        <f>IF('Перечень тарифов'!$E$21="",1,0)</f>
        <v>0</v>
      </c>
    </row>
    <row r="71" spans="1:1">
      <c r="A71" s="883">
        <f>IF('Перечень тарифов'!$F$21="",1,0)</f>
        <v>0</v>
      </c>
    </row>
    <row r="72" spans="1:1">
      <c r="A72" s="883">
        <f>IF('Перечень тарифов'!$G$21="",1,0)</f>
        <v>0</v>
      </c>
    </row>
    <row r="73" spans="1:1">
      <c r="A73" s="883">
        <f>IF('Перечень тарифов'!$K$21="",1,0)</f>
        <v>0</v>
      </c>
    </row>
    <row r="74" spans="1:1">
      <c r="A74" s="883">
        <f>IF('Перечень тарифов'!$O$21="",1,0)</f>
        <v>0</v>
      </c>
    </row>
    <row r="75" spans="1:1">
      <c r="A75" s="883">
        <f>IF('Перечень тарифов'!$G$11="",1,0)</f>
        <v>0</v>
      </c>
    </row>
    <row r="76" spans="1:1">
      <c r="A76" s="883">
        <f>IF('Форма 1.11.2 | Т-гор.вода'!$V$23="",1,0)</f>
        <v>0</v>
      </c>
    </row>
    <row r="77" spans="1:1">
      <c r="A77" s="883">
        <f>IF('Форма 1.11.2 | Т-гор.вода'!$W$23="",1,0)</f>
        <v>0</v>
      </c>
    </row>
    <row r="78" spans="1:1">
      <c r="A78" s="883">
        <f>IF('Форма 1.11.2 | Т-гор.вода'!$U$23="",1,0)</f>
        <v>0</v>
      </c>
    </row>
    <row r="79" spans="1:1">
      <c r="A79" s="883">
        <f>IF('Форма 1.11.2 | Т-гор.вода'!$AI$23="",1,0)</f>
        <v>0</v>
      </c>
    </row>
    <row r="80" spans="1:1">
      <c r="A80" s="883">
        <f>IF('Форма 1.11.2 | Т-гор.вода'!$AJ$23="",1,0)</f>
        <v>0</v>
      </c>
    </row>
    <row r="81" spans="1:1">
      <c r="A81" s="883">
        <f>IF('Форма 1.11.2 | Т-гор.вода'!$AK$23="",1,0)</f>
        <v>0</v>
      </c>
    </row>
    <row r="82" spans="1:1">
      <c r="A82" s="883">
        <f>IF('Форма 1.11.2 | Т-гор.вода'!$AM$23="",1,0)</f>
        <v>0</v>
      </c>
    </row>
    <row r="83" spans="1:1">
      <c r="A83" s="883">
        <f>IF('Форма 1.11.2 | Т-гор.вода'!$AO$23="",1,0)</f>
        <v>0</v>
      </c>
    </row>
    <row r="84" spans="1:1">
      <c r="A84" s="883">
        <f>IF('Форма 1.11.2 | Т-гор.вода'!$AN$23="",1,0)</f>
        <v>0</v>
      </c>
    </row>
    <row r="85" spans="1:1">
      <c r="A85" s="883">
        <f>IF('Форма 1.11.2 | Т-гор.вода'!$AP$23="",1,0)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12"/>
  </cols>
  <sheetData>
    <row r="1" spans="1:3">
      <c r="A1" s="912" t="s">
        <v>475</v>
      </c>
      <c r="B1" s="912" t="s">
        <v>476</v>
      </c>
      <c r="C1" s="912" t="s">
        <v>62</v>
      </c>
    </row>
    <row r="2" spans="1:3">
      <c r="A2" s="912">
        <v>4189678</v>
      </c>
      <c r="B2" s="912" t="s">
        <v>2589</v>
      </c>
      <c r="C2" s="912" t="s">
        <v>2590</v>
      </c>
    </row>
    <row r="3" spans="1:3">
      <c r="A3" s="912">
        <v>4190415</v>
      </c>
      <c r="B3" s="912" t="s">
        <v>2591</v>
      </c>
      <c r="C3" s="912" t="s">
        <v>2590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2821</v>
      </c>
    </row>
    <row r="4" spans="2:2">
      <c r="B4" s="450" t="s">
        <v>479</v>
      </c>
    </row>
    <row r="5" spans="2:2">
      <c r="B5" s="450" t="s">
        <v>480</v>
      </c>
    </row>
    <row r="6" spans="2:2">
      <c r="B6" s="450" t="s">
        <v>481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396</v>
      </c>
      <c r="B1" s="326" t="s">
        <v>397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12"/>
    <col min="2" max="2" width="65.28515625" style="912" customWidth="1"/>
    <col min="3" max="3" width="41" style="912" customWidth="1"/>
    <col min="4" max="16384" width="9.140625" style="912"/>
  </cols>
  <sheetData>
    <row r="1" spans="1:2">
      <c r="A1" s="912" t="s">
        <v>311</v>
      </c>
      <c r="B1" s="912" t="s">
        <v>312</v>
      </c>
    </row>
    <row r="2" spans="1:2">
      <c r="A2" s="912">
        <v>4213767</v>
      </c>
      <c r="B2" s="912" t="s">
        <v>564</v>
      </c>
    </row>
    <row r="3" spans="1:2">
      <c r="A3" s="912">
        <v>4213768</v>
      </c>
      <c r="B3" s="912" t="s">
        <v>563</v>
      </c>
    </row>
    <row r="4" spans="1:2">
      <c r="A4" s="912">
        <v>4213769</v>
      </c>
      <c r="B4" s="912" t="s">
        <v>566</v>
      </c>
    </row>
    <row r="5" spans="1:2">
      <c r="A5" s="912">
        <v>4213770</v>
      </c>
      <c r="B5" s="912" t="s">
        <v>565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12"/>
    <col min="2" max="2" width="65.28515625" style="912" customWidth="1"/>
    <col min="3" max="3" width="41" style="912" customWidth="1"/>
    <col min="4" max="16384" width="9.140625" style="912"/>
  </cols>
  <sheetData>
    <row r="1" spans="1:2">
      <c r="A1" s="912" t="s">
        <v>311</v>
      </c>
      <c r="B1" s="912" t="s">
        <v>313</v>
      </c>
    </row>
    <row r="2" spans="1:2">
      <c r="A2" s="912">
        <v>4189706</v>
      </c>
      <c r="B2" s="912" t="s">
        <v>702</v>
      </c>
    </row>
    <row r="3" spans="1:2">
      <c r="A3" s="912">
        <v>4189705</v>
      </c>
      <c r="B3" s="912" t="s">
        <v>703</v>
      </c>
    </row>
    <row r="4" spans="1:2">
      <c r="A4" s="912">
        <v>4189707</v>
      </c>
      <c r="B4" s="912" t="s">
        <v>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57</v>
      </c>
      <c r="B1" s="3" t="s">
        <v>58</v>
      </c>
    </row>
    <row r="2" spans="1:2">
      <c r="A2" t="s">
        <v>635</v>
      </c>
      <c r="B2" t="s">
        <v>684</v>
      </c>
    </row>
    <row r="3" spans="1:2">
      <c r="A3" t="s">
        <v>636</v>
      </c>
      <c r="B3" t="s">
        <v>676</v>
      </c>
    </row>
    <row r="4" spans="1:2">
      <c r="A4" t="s">
        <v>637</v>
      </c>
      <c r="B4" t="s">
        <v>655</v>
      </c>
    </row>
    <row r="5" spans="1:2">
      <c r="A5" t="s">
        <v>638</v>
      </c>
      <c r="B5" t="s">
        <v>656</v>
      </c>
    </row>
    <row r="6" spans="1:2">
      <c r="A6" t="s">
        <v>639</v>
      </c>
      <c r="B6" t="s">
        <v>657</v>
      </c>
    </row>
    <row r="7" spans="1:2">
      <c r="A7" t="s">
        <v>640</v>
      </c>
      <c r="B7" t="s">
        <v>658</v>
      </c>
    </row>
    <row r="8" spans="1:2">
      <c r="A8" t="s">
        <v>641</v>
      </c>
      <c r="B8" t="s">
        <v>659</v>
      </c>
    </row>
    <row r="9" spans="1:2">
      <c r="A9" t="s">
        <v>642</v>
      </c>
      <c r="B9" t="s">
        <v>660</v>
      </c>
    </row>
    <row r="10" spans="1:2">
      <c r="A10" t="s">
        <v>643</v>
      </c>
      <c r="B10" t="s">
        <v>661</v>
      </c>
    </row>
    <row r="11" spans="1:2">
      <c r="A11" t="s">
        <v>644</v>
      </c>
      <c r="B11" t="s">
        <v>662</v>
      </c>
    </row>
    <row r="12" spans="1:2">
      <c r="A12" t="s">
        <v>645</v>
      </c>
      <c r="B12" t="s">
        <v>663</v>
      </c>
    </row>
    <row r="13" spans="1:2">
      <c r="A13" t="s">
        <v>646</v>
      </c>
      <c r="B13" t="s">
        <v>664</v>
      </c>
    </row>
    <row r="14" spans="1:2">
      <c r="A14" t="s">
        <v>647</v>
      </c>
      <c r="B14" t="s">
        <v>665</v>
      </c>
    </row>
    <row r="15" spans="1:2">
      <c r="A15" t="s">
        <v>648</v>
      </c>
      <c r="B15" t="s">
        <v>666</v>
      </c>
    </row>
    <row r="16" spans="1:2">
      <c r="A16" t="s">
        <v>649</v>
      </c>
      <c r="B16" t="s">
        <v>667</v>
      </c>
    </row>
    <row r="17" spans="1:2">
      <c r="A17" t="s">
        <v>650</v>
      </c>
      <c r="B17" t="s">
        <v>668</v>
      </c>
    </row>
    <row r="18" spans="1:2">
      <c r="A18" t="s">
        <v>651</v>
      </c>
      <c r="B18" t="s">
        <v>669</v>
      </c>
    </row>
    <row r="19" spans="1:2">
      <c r="A19" t="s">
        <v>652</v>
      </c>
      <c r="B19" t="s">
        <v>670</v>
      </c>
    </row>
    <row r="20" spans="1:2">
      <c r="A20" t="s">
        <v>653</v>
      </c>
      <c r="B20" t="s">
        <v>671</v>
      </c>
    </row>
    <row r="21" spans="1:2">
      <c r="A21" t="s">
        <v>654</v>
      </c>
      <c r="B21" t="s">
        <v>672</v>
      </c>
    </row>
    <row r="22" spans="1:2">
      <c r="A22"/>
      <c r="B22" t="s">
        <v>673</v>
      </c>
    </row>
    <row r="23" spans="1:2">
      <c r="A23"/>
      <c r="B23" t="s">
        <v>674</v>
      </c>
    </row>
    <row r="24" spans="1:2">
      <c r="A24"/>
      <c r="B24" t="s">
        <v>675</v>
      </c>
    </row>
    <row r="25" spans="1:2">
      <c r="A25"/>
      <c r="B25" t="s">
        <v>677</v>
      </c>
    </row>
    <row r="26" spans="1:2">
      <c r="A26"/>
      <c r="B26" t="s">
        <v>678</v>
      </c>
    </row>
    <row r="27" spans="1:2">
      <c r="A27"/>
      <c r="B27" t="s">
        <v>679</v>
      </c>
    </row>
    <row r="28" spans="1:2">
      <c r="A28"/>
      <c r="B28" t="s">
        <v>680</v>
      </c>
    </row>
    <row r="29" spans="1:2">
      <c r="A29"/>
      <c r="B29" t="s">
        <v>681</v>
      </c>
    </row>
    <row r="30" spans="1:2">
      <c r="A30"/>
      <c r="B30" t="s">
        <v>682</v>
      </c>
    </row>
    <row r="31" spans="1:2">
      <c r="A31"/>
      <c r="B31" t="s">
        <v>683</v>
      </c>
    </row>
    <row r="32" spans="1:2">
      <c r="A32"/>
      <c r="B32" t="s">
        <v>685</v>
      </c>
    </row>
    <row r="33" spans="1:2">
      <c r="A33"/>
      <c r="B33" t="s">
        <v>686</v>
      </c>
    </row>
    <row r="34" spans="1:2">
      <c r="A34"/>
      <c r="B34" t="s">
        <v>687</v>
      </c>
    </row>
    <row r="35" spans="1:2">
      <c r="A35"/>
      <c r="B35" t="s">
        <v>688</v>
      </c>
    </row>
    <row r="36" spans="1:2">
      <c r="A36"/>
      <c r="B36" t="s">
        <v>689</v>
      </c>
    </row>
    <row r="37" spans="1:2">
      <c r="A37"/>
      <c r="B37" t="s">
        <v>690</v>
      </c>
    </row>
    <row r="38" spans="1:2">
      <c r="A38"/>
      <c r="B38" t="s">
        <v>691</v>
      </c>
    </row>
    <row r="39" spans="1:2">
      <c r="A39"/>
      <c r="B39" t="s">
        <v>692</v>
      </c>
    </row>
    <row r="40" spans="1:2">
      <c r="A40"/>
      <c r="B40" t="s">
        <v>693</v>
      </c>
    </row>
    <row r="41" spans="1:2">
      <c r="A41"/>
      <c r="B41" t="s">
        <v>694</v>
      </c>
    </row>
    <row r="42" spans="1:2">
      <c r="A42"/>
      <c r="B42" t="s">
        <v>695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0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2588</v>
      </c>
      <c r="B1" s="4" t="s">
        <v>2595</v>
      </c>
      <c r="C1" s="4" t="s">
        <v>2596</v>
      </c>
      <c r="D1" s="4" t="s">
        <v>2597</v>
      </c>
      <c r="E1" s="4" t="s">
        <v>2598</v>
      </c>
      <c r="F1" s="4" t="s">
        <v>2599</v>
      </c>
      <c r="G1" s="4" t="s">
        <v>2600</v>
      </c>
      <c r="H1" s="4" t="s">
        <v>2601</v>
      </c>
      <c r="I1" s="4" t="s">
        <v>2602</v>
      </c>
    </row>
    <row r="2" spans="1:10">
      <c r="A2" s="4">
        <v>1</v>
      </c>
      <c r="B2" s="4" t="s">
        <v>2603</v>
      </c>
      <c r="C2" s="4" t="s">
        <v>80</v>
      </c>
      <c r="D2" s="4" t="s">
        <v>2604</v>
      </c>
      <c r="E2" s="4" t="s">
        <v>2605</v>
      </c>
      <c r="F2" s="4" t="s">
        <v>2606</v>
      </c>
      <c r="G2" s="4" t="s">
        <v>2607</v>
      </c>
      <c r="J2" s="4" t="s">
        <v>2811</v>
      </c>
    </row>
    <row r="3" spans="1:10">
      <c r="A3" s="4">
        <v>2</v>
      </c>
      <c r="B3" s="4" t="s">
        <v>2603</v>
      </c>
      <c r="C3" s="4" t="s">
        <v>80</v>
      </c>
      <c r="D3" s="4" t="s">
        <v>2608</v>
      </c>
      <c r="E3" s="4" t="s">
        <v>2609</v>
      </c>
      <c r="F3" s="4" t="s">
        <v>2610</v>
      </c>
      <c r="G3" s="4" t="s">
        <v>2611</v>
      </c>
      <c r="J3" s="4" t="s">
        <v>2811</v>
      </c>
    </row>
    <row r="4" spans="1:10">
      <c r="A4" s="4">
        <v>3</v>
      </c>
      <c r="B4" s="4" t="s">
        <v>2603</v>
      </c>
      <c r="C4" s="4" t="s">
        <v>80</v>
      </c>
      <c r="D4" s="4" t="s">
        <v>2612</v>
      </c>
      <c r="E4" s="4" t="s">
        <v>2613</v>
      </c>
      <c r="F4" s="4" t="s">
        <v>2614</v>
      </c>
      <c r="G4" s="4" t="s">
        <v>2615</v>
      </c>
      <c r="J4" s="4" t="s">
        <v>2811</v>
      </c>
    </row>
    <row r="5" spans="1:10">
      <c r="A5" s="4">
        <v>4</v>
      </c>
      <c r="B5" s="4" t="s">
        <v>2603</v>
      </c>
      <c r="C5" s="4" t="s">
        <v>80</v>
      </c>
      <c r="D5" s="4" t="s">
        <v>2616</v>
      </c>
      <c r="E5" s="4" t="s">
        <v>2617</v>
      </c>
      <c r="F5" s="4" t="s">
        <v>2618</v>
      </c>
      <c r="G5" s="4" t="s">
        <v>2619</v>
      </c>
      <c r="J5" s="4" t="s">
        <v>2811</v>
      </c>
    </row>
    <row r="6" spans="1:10">
      <c r="A6" s="4">
        <v>5</v>
      </c>
      <c r="B6" s="4" t="s">
        <v>2603</v>
      </c>
      <c r="C6" s="4" t="s">
        <v>80</v>
      </c>
      <c r="D6" s="4" t="s">
        <v>2620</v>
      </c>
      <c r="E6" s="4" t="s">
        <v>2621</v>
      </c>
      <c r="F6" s="4" t="s">
        <v>2622</v>
      </c>
      <c r="G6" s="4" t="s">
        <v>2623</v>
      </c>
      <c r="J6" s="4" t="s">
        <v>2811</v>
      </c>
    </row>
    <row r="7" spans="1:10">
      <c r="A7" s="4">
        <v>6</v>
      </c>
      <c r="B7" s="4" t="s">
        <v>2603</v>
      </c>
      <c r="C7" s="4" t="s">
        <v>80</v>
      </c>
      <c r="D7" s="4" t="s">
        <v>2624</v>
      </c>
      <c r="E7" s="4" t="s">
        <v>2625</v>
      </c>
      <c r="F7" s="4" t="s">
        <v>2626</v>
      </c>
      <c r="G7" s="4" t="s">
        <v>2627</v>
      </c>
      <c r="J7" s="4" t="s">
        <v>2811</v>
      </c>
    </row>
    <row r="8" spans="1:10">
      <c r="A8" s="4">
        <v>7</v>
      </c>
      <c r="B8" s="4" t="s">
        <v>2603</v>
      </c>
      <c r="C8" s="4" t="s">
        <v>80</v>
      </c>
      <c r="D8" s="4" t="s">
        <v>2628</v>
      </c>
      <c r="E8" s="4" t="s">
        <v>2629</v>
      </c>
      <c r="F8" s="4" t="s">
        <v>2630</v>
      </c>
      <c r="G8" s="4" t="s">
        <v>2631</v>
      </c>
      <c r="J8" s="4" t="s">
        <v>2811</v>
      </c>
    </row>
    <row r="9" spans="1:10">
      <c r="A9" s="4">
        <v>8</v>
      </c>
      <c r="B9" s="4" t="s">
        <v>2603</v>
      </c>
      <c r="C9" s="4" t="s">
        <v>80</v>
      </c>
      <c r="D9" s="4" t="s">
        <v>2632</v>
      </c>
      <c r="E9" s="4" t="s">
        <v>2629</v>
      </c>
      <c r="F9" s="4" t="s">
        <v>2630</v>
      </c>
      <c r="G9" s="4" t="s">
        <v>2633</v>
      </c>
      <c r="H9" s="4" t="s">
        <v>2634</v>
      </c>
      <c r="J9" s="4" t="s">
        <v>2811</v>
      </c>
    </row>
    <row r="10" spans="1:10">
      <c r="A10" s="4">
        <v>9</v>
      </c>
      <c r="B10" s="4" t="s">
        <v>2603</v>
      </c>
      <c r="C10" s="4" t="s">
        <v>80</v>
      </c>
      <c r="D10" s="4" t="s">
        <v>2635</v>
      </c>
      <c r="E10" s="4" t="s">
        <v>2629</v>
      </c>
      <c r="F10" s="4" t="s">
        <v>2630</v>
      </c>
      <c r="G10" s="4" t="s">
        <v>2636</v>
      </c>
      <c r="J10" s="4" t="s">
        <v>2811</v>
      </c>
    </row>
    <row r="11" spans="1:10">
      <c r="A11" s="4">
        <v>10</v>
      </c>
      <c r="B11" s="4" t="s">
        <v>2603</v>
      </c>
      <c r="C11" s="4" t="s">
        <v>80</v>
      </c>
      <c r="D11" s="4" t="s">
        <v>2637</v>
      </c>
      <c r="E11" s="4" t="s">
        <v>2638</v>
      </c>
      <c r="F11" s="4" t="s">
        <v>2639</v>
      </c>
      <c r="G11" s="4" t="s">
        <v>2640</v>
      </c>
      <c r="J11" s="4" t="s">
        <v>2811</v>
      </c>
    </row>
    <row r="12" spans="1:10">
      <c r="A12" s="4">
        <v>11</v>
      </c>
      <c r="B12" s="4" t="s">
        <v>2603</v>
      </c>
      <c r="C12" s="4" t="s">
        <v>80</v>
      </c>
      <c r="D12" s="4" t="s">
        <v>2641</v>
      </c>
      <c r="E12" s="4" t="s">
        <v>2642</v>
      </c>
      <c r="F12" s="4" t="s">
        <v>2643</v>
      </c>
      <c r="G12" s="4" t="s">
        <v>2644</v>
      </c>
      <c r="J12" s="4" t="s">
        <v>2811</v>
      </c>
    </row>
    <row r="13" spans="1:10">
      <c r="A13" s="4">
        <v>12</v>
      </c>
      <c r="B13" s="4" t="s">
        <v>2603</v>
      </c>
      <c r="C13" s="4" t="s">
        <v>80</v>
      </c>
      <c r="D13" s="4" t="s">
        <v>2645</v>
      </c>
      <c r="E13" s="4" t="s">
        <v>2646</v>
      </c>
      <c r="F13" s="4" t="s">
        <v>2647</v>
      </c>
      <c r="G13" s="4" t="s">
        <v>2644</v>
      </c>
      <c r="J13" s="4" t="s">
        <v>2811</v>
      </c>
    </row>
    <row r="14" spans="1:10">
      <c r="A14" s="4">
        <v>13</v>
      </c>
      <c r="B14" s="4" t="s">
        <v>2603</v>
      </c>
      <c r="C14" s="4" t="s">
        <v>80</v>
      </c>
      <c r="D14" s="4" t="s">
        <v>2648</v>
      </c>
      <c r="E14" s="4" t="s">
        <v>2649</v>
      </c>
      <c r="F14" s="4" t="s">
        <v>2650</v>
      </c>
      <c r="G14" s="4" t="s">
        <v>2651</v>
      </c>
      <c r="J14" s="4" t="s">
        <v>2811</v>
      </c>
    </row>
    <row r="15" spans="1:10">
      <c r="A15" s="4">
        <v>14</v>
      </c>
      <c r="B15" s="4" t="s">
        <v>2603</v>
      </c>
      <c r="C15" s="4" t="s">
        <v>80</v>
      </c>
      <c r="D15" s="4" t="s">
        <v>2652</v>
      </c>
      <c r="E15" s="4" t="s">
        <v>2653</v>
      </c>
      <c r="F15" s="4" t="s">
        <v>2654</v>
      </c>
      <c r="G15" s="4" t="s">
        <v>2655</v>
      </c>
      <c r="J15" s="4" t="s">
        <v>2811</v>
      </c>
    </row>
    <row r="16" spans="1:10">
      <c r="A16" s="4">
        <v>15</v>
      </c>
      <c r="B16" s="4" t="s">
        <v>2603</v>
      </c>
      <c r="C16" s="4" t="s">
        <v>80</v>
      </c>
      <c r="D16" s="4" t="s">
        <v>2656</v>
      </c>
      <c r="E16" s="4" t="s">
        <v>2657</v>
      </c>
      <c r="F16" s="4" t="s">
        <v>2658</v>
      </c>
      <c r="G16" s="4" t="s">
        <v>2640</v>
      </c>
      <c r="J16" s="4" t="s">
        <v>2811</v>
      </c>
    </row>
    <row r="17" spans="1:10">
      <c r="A17" s="4">
        <v>16</v>
      </c>
      <c r="B17" s="4" t="s">
        <v>2603</v>
      </c>
      <c r="C17" s="4" t="s">
        <v>80</v>
      </c>
      <c r="D17" s="4" t="s">
        <v>2659</v>
      </c>
      <c r="E17" s="4" t="s">
        <v>2660</v>
      </c>
      <c r="F17" s="4" t="s">
        <v>2661</v>
      </c>
      <c r="G17" s="4" t="s">
        <v>2655</v>
      </c>
      <c r="J17" s="4" t="s">
        <v>2811</v>
      </c>
    </row>
    <row r="18" spans="1:10">
      <c r="A18" s="4">
        <v>17</v>
      </c>
      <c r="B18" s="4" t="s">
        <v>2603</v>
      </c>
      <c r="C18" s="4" t="s">
        <v>80</v>
      </c>
      <c r="D18" s="4" t="s">
        <v>2662</v>
      </c>
      <c r="E18" s="4" t="s">
        <v>2663</v>
      </c>
      <c r="F18" s="4" t="s">
        <v>2664</v>
      </c>
      <c r="G18" s="4" t="s">
        <v>2665</v>
      </c>
      <c r="H18" s="4" t="s">
        <v>2666</v>
      </c>
      <c r="J18" s="4" t="s">
        <v>2811</v>
      </c>
    </row>
    <row r="19" spans="1:10">
      <c r="A19" s="4">
        <v>18</v>
      </c>
      <c r="B19" s="4" t="s">
        <v>2603</v>
      </c>
      <c r="C19" s="4" t="s">
        <v>80</v>
      </c>
      <c r="D19" s="4" t="s">
        <v>2667</v>
      </c>
      <c r="E19" s="4" t="s">
        <v>2668</v>
      </c>
      <c r="F19" s="4" t="s">
        <v>2669</v>
      </c>
      <c r="G19" s="4" t="s">
        <v>2670</v>
      </c>
      <c r="J19" s="4" t="s">
        <v>2811</v>
      </c>
    </row>
    <row r="20" spans="1:10">
      <c r="A20" s="4">
        <v>19</v>
      </c>
      <c r="B20" s="4" t="s">
        <v>2603</v>
      </c>
      <c r="C20" s="4" t="s">
        <v>80</v>
      </c>
      <c r="D20" s="4" t="s">
        <v>2671</v>
      </c>
      <c r="E20" s="4" t="s">
        <v>2672</v>
      </c>
      <c r="F20" s="4" t="s">
        <v>2673</v>
      </c>
      <c r="G20" s="4" t="s">
        <v>2674</v>
      </c>
      <c r="J20" s="4" t="s">
        <v>2811</v>
      </c>
    </row>
    <row r="21" spans="1:10">
      <c r="A21" s="4">
        <v>20</v>
      </c>
      <c r="B21" s="4" t="s">
        <v>2603</v>
      </c>
      <c r="C21" s="4" t="s">
        <v>80</v>
      </c>
      <c r="D21" s="4" t="s">
        <v>2675</v>
      </c>
      <c r="E21" s="4" t="s">
        <v>2676</v>
      </c>
      <c r="F21" s="4" t="s">
        <v>2677</v>
      </c>
      <c r="G21" s="4" t="s">
        <v>2678</v>
      </c>
      <c r="J21" s="4" t="s">
        <v>2811</v>
      </c>
    </row>
    <row r="22" spans="1:10">
      <c r="A22" s="4">
        <v>21</v>
      </c>
      <c r="B22" s="4" t="s">
        <v>2603</v>
      </c>
      <c r="C22" s="4" t="s">
        <v>80</v>
      </c>
      <c r="D22" s="4" t="s">
        <v>2679</v>
      </c>
      <c r="E22" s="4" t="s">
        <v>2680</v>
      </c>
      <c r="F22" s="4" t="s">
        <v>2681</v>
      </c>
      <c r="G22" s="4" t="s">
        <v>2682</v>
      </c>
      <c r="J22" s="4" t="s">
        <v>2811</v>
      </c>
    </row>
    <row r="23" spans="1:10">
      <c r="A23" s="4">
        <v>22</v>
      </c>
      <c r="B23" s="4" t="s">
        <v>2603</v>
      </c>
      <c r="C23" s="4" t="s">
        <v>80</v>
      </c>
      <c r="D23" s="4" t="s">
        <v>2683</v>
      </c>
      <c r="E23" s="4" t="s">
        <v>2684</v>
      </c>
      <c r="F23" s="4" t="s">
        <v>2685</v>
      </c>
      <c r="G23" s="4" t="s">
        <v>2686</v>
      </c>
      <c r="J23" s="4" t="s">
        <v>2811</v>
      </c>
    </row>
    <row r="24" spans="1:10">
      <c r="A24" s="4">
        <v>23</v>
      </c>
      <c r="B24" s="4" t="s">
        <v>2603</v>
      </c>
      <c r="C24" s="4" t="s">
        <v>80</v>
      </c>
      <c r="D24" s="4" t="s">
        <v>2687</v>
      </c>
      <c r="E24" s="4" t="s">
        <v>2688</v>
      </c>
      <c r="F24" s="4" t="s">
        <v>2689</v>
      </c>
      <c r="G24" s="4" t="s">
        <v>2623</v>
      </c>
      <c r="J24" s="4" t="s">
        <v>2811</v>
      </c>
    </row>
    <row r="25" spans="1:10">
      <c r="A25" s="4">
        <v>24</v>
      </c>
      <c r="B25" s="4" t="s">
        <v>2603</v>
      </c>
      <c r="C25" s="4" t="s">
        <v>80</v>
      </c>
      <c r="D25" s="4" t="s">
        <v>2690</v>
      </c>
      <c r="E25" s="4" t="s">
        <v>2691</v>
      </c>
      <c r="F25" s="4" t="s">
        <v>2692</v>
      </c>
      <c r="G25" s="4" t="s">
        <v>2682</v>
      </c>
      <c r="J25" s="4" t="s">
        <v>2811</v>
      </c>
    </row>
    <row r="26" spans="1:10">
      <c r="A26" s="4">
        <v>25</v>
      </c>
      <c r="B26" s="4" t="s">
        <v>2603</v>
      </c>
      <c r="C26" s="4" t="s">
        <v>80</v>
      </c>
      <c r="D26" s="4" t="s">
        <v>2693</v>
      </c>
      <c r="E26" s="4" t="s">
        <v>2694</v>
      </c>
      <c r="F26" s="4" t="s">
        <v>2695</v>
      </c>
      <c r="G26" s="4" t="s">
        <v>2696</v>
      </c>
      <c r="J26" s="4" t="s">
        <v>2811</v>
      </c>
    </row>
    <row r="27" spans="1:10">
      <c r="A27" s="4">
        <v>26</v>
      </c>
      <c r="B27" s="4" t="s">
        <v>2603</v>
      </c>
      <c r="C27" s="4" t="s">
        <v>80</v>
      </c>
      <c r="D27" s="4" t="s">
        <v>2697</v>
      </c>
      <c r="E27" s="4" t="s">
        <v>2698</v>
      </c>
      <c r="F27" s="4" t="s">
        <v>2699</v>
      </c>
      <c r="G27" s="4" t="s">
        <v>2607</v>
      </c>
      <c r="J27" s="4" t="s">
        <v>2811</v>
      </c>
    </row>
    <row r="28" spans="1:10">
      <c r="A28" s="4">
        <v>27</v>
      </c>
      <c r="B28" s="4" t="s">
        <v>2603</v>
      </c>
      <c r="C28" s="4" t="s">
        <v>80</v>
      </c>
      <c r="D28" s="4" t="s">
        <v>2700</v>
      </c>
      <c r="E28" s="4" t="s">
        <v>2701</v>
      </c>
      <c r="F28" s="4" t="s">
        <v>2702</v>
      </c>
      <c r="G28" s="4" t="s">
        <v>2703</v>
      </c>
      <c r="H28" s="4" t="s">
        <v>2704</v>
      </c>
      <c r="J28" s="4" t="s">
        <v>2811</v>
      </c>
    </row>
    <row r="29" spans="1:10">
      <c r="A29" s="4">
        <v>28</v>
      </c>
      <c r="B29" s="4" t="s">
        <v>2603</v>
      </c>
      <c r="C29" s="4" t="s">
        <v>80</v>
      </c>
      <c r="D29" s="4" t="s">
        <v>2705</v>
      </c>
      <c r="E29" s="4" t="s">
        <v>2706</v>
      </c>
      <c r="F29" s="4" t="s">
        <v>2707</v>
      </c>
      <c r="G29" s="4" t="s">
        <v>2708</v>
      </c>
      <c r="J29" s="4" t="s">
        <v>2811</v>
      </c>
    </row>
    <row r="30" spans="1:10">
      <c r="A30" s="4">
        <v>29</v>
      </c>
      <c r="B30" s="4" t="s">
        <v>2603</v>
      </c>
      <c r="C30" s="4" t="s">
        <v>80</v>
      </c>
      <c r="D30" s="4" t="s">
        <v>2709</v>
      </c>
      <c r="E30" s="4" t="s">
        <v>2710</v>
      </c>
      <c r="F30" s="4" t="s">
        <v>2711</v>
      </c>
      <c r="G30" s="4" t="s">
        <v>2640</v>
      </c>
      <c r="J30" s="4" t="s">
        <v>2811</v>
      </c>
    </row>
    <row r="31" spans="1:10">
      <c r="A31" s="4">
        <v>30</v>
      </c>
      <c r="B31" s="4" t="s">
        <v>2603</v>
      </c>
      <c r="C31" s="4" t="s">
        <v>80</v>
      </c>
      <c r="D31" s="4" t="s">
        <v>2712</v>
      </c>
      <c r="E31" s="4" t="s">
        <v>2713</v>
      </c>
      <c r="F31" s="4" t="s">
        <v>2714</v>
      </c>
      <c r="G31" s="4" t="s">
        <v>2607</v>
      </c>
      <c r="J31" s="4" t="s">
        <v>2811</v>
      </c>
    </row>
    <row r="32" spans="1:10">
      <c r="A32" s="4">
        <v>31</v>
      </c>
      <c r="B32" s="4" t="s">
        <v>2603</v>
      </c>
      <c r="C32" s="4" t="s">
        <v>80</v>
      </c>
      <c r="D32" s="4" t="s">
        <v>2715</v>
      </c>
      <c r="E32" s="4" t="s">
        <v>2716</v>
      </c>
      <c r="F32" s="4" t="s">
        <v>2717</v>
      </c>
      <c r="G32" s="4" t="s">
        <v>2640</v>
      </c>
      <c r="H32" s="4" t="s">
        <v>2718</v>
      </c>
      <c r="J32" s="4" t="s">
        <v>2811</v>
      </c>
    </row>
    <row r="33" spans="1:10">
      <c r="A33" s="4">
        <v>32</v>
      </c>
      <c r="B33" s="4" t="s">
        <v>2603</v>
      </c>
      <c r="C33" s="4" t="s">
        <v>80</v>
      </c>
      <c r="D33" s="4" t="s">
        <v>2719</v>
      </c>
      <c r="E33" s="4" t="s">
        <v>2720</v>
      </c>
      <c r="F33" s="4" t="s">
        <v>2721</v>
      </c>
      <c r="G33" s="4" t="s">
        <v>2665</v>
      </c>
      <c r="H33" s="4" t="s">
        <v>2722</v>
      </c>
      <c r="J33" s="4" t="s">
        <v>2811</v>
      </c>
    </row>
    <row r="34" spans="1:10">
      <c r="A34" s="4">
        <v>33</v>
      </c>
      <c r="B34" s="4" t="s">
        <v>2603</v>
      </c>
      <c r="C34" s="4" t="s">
        <v>80</v>
      </c>
      <c r="D34" s="4" t="s">
        <v>2723</v>
      </c>
      <c r="E34" s="4" t="s">
        <v>2724</v>
      </c>
      <c r="F34" s="4" t="s">
        <v>2725</v>
      </c>
      <c r="G34" s="4" t="s">
        <v>2726</v>
      </c>
      <c r="J34" s="4" t="s">
        <v>2811</v>
      </c>
    </row>
    <row r="35" spans="1:10">
      <c r="A35" s="4">
        <v>34</v>
      </c>
      <c r="B35" s="4" t="s">
        <v>2603</v>
      </c>
      <c r="C35" s="4" t="s">
        <v>80</v>
      </c>
      <c r="D35" s="4" t="s">
        <v>2727</v>
      </c>
      <c r="E35" s="4" t="s">
        <v>2728</v>
      </c>
      <c r="F35" s="4" t="s">
        <v>2725</v>
      </c>
      <c r="G35" s="4" t="s">
        <v>2729</v>
      </c>
      <c r="J35" s="4" t="s">
        <v>2811</v>
      </c>
    </row>
    <row r="36" spans="1:10">
      <c r="A36" s="4">
        <v>35</v>
      </c>
      <c r="B36" s="4" t="s">
        <v>2603</v>
      </c>
      <c r="C36" s="4" t="s">
        <v>80</v>
      </c>
      <c r="D36" s="4" t="s">
        <v>2730</v>
      </c>
      <c r="E36" s="4" t="s">
        <v>2731</v>
      </c>
      <c r="F36" s="4" t="s">
        <v>2732</v>
      </c>
      <c r="G36" s="4" t="s">
        <v>2703</v>
      </c>
      <c r="J36" s="4" t="s">
        <v>2811</v>
      </c>
    </row>
    <row r="37" spans="1:10">
      <c r="A37" s="4">
        <v>36</v>
      </c>
      <c r="B37" s="4" t="s">
        <v>2603</v>
      </c>
      <c r="C37" s="4" t="s">
        <v>80</v>
      </c>
      <c r="D37" s="4" t="s">
        <v>2733</v>
      </c>
      <c r="E37" s="4" t="s">
        <v>2734</v>
      </c>
      <c r="F37" s="4" t="s">
        <v>2735</v>
      </c>
      <c r="G37" s="4" t="s">
        <v>2655</v>
      </c>
      <c r="J37" s="4" t="s">
        <v>2811</v>
      </c>
    </row>
    <row r="38" spans="1:10">
      <c r="A38" s="4">
        <v>37</v>
      </c>
      <c r="B38" s="4" t="s">
        <v>2603</v>
      </c>
      <c r="C38" s="4" t="s">
        <v>80</v>
      </c>
      <c r="D38" s="4" t="s">
        <v>2736</v>
      </c>
      <c r="E38" s="4" t="s">
        <v>2737</v>
      </c>
      <c r="F38" s="4" t="s">
        <v>2738</v>
      </c>
      <c r="G38" s="4" t="s">
        <v>2739</v>
      </c>
      <c r="J38" s="4" t="s">
        <v>2811</v>
      </c>
    </row>
    <row r="39" spans="1:10">
      <c r="A39" s="4">
        <v>38</v>
      </c>
      <c r="B39" s="4" t="s">
        <v>2603</v>
      </c>
      <c r="C39" s="4" t="s">
        <v>80</v>
      </c>
      <c r="D39" s="4" t="s">
        <v>2740</v>
      </c>
      <c r="E39" s="4" t="s">
        <v>2741</v>
      </c>
      <c r="F39" s="4" t="s">
        <v>2742</v>
      </c>
      <c r="G39" s="4" t="s">
        <v>2743</v>
      </c>
      <c r="J39" s="4" t="s">
        <v>2811</v>
      </c>
    </row>
    <row r="40" spans="1:10">
      <c r="A40" s="4">
        <v>39</v>
      </c>
      <c r="B40" s="4" t="s">
        <v>2603</v>
      </c>
      <c r="C40" s="4" t="s">
        <v>80</v>
      </c>
      <c r="D40" s="4" t="s">
        <v>2744</v>
      </c>
      <c r="E40" s="4" t="s">
        <v>2745</v>
      </c>
      <c r="F40" s="4" t="s">
        <v>2746</v>
      </c>
      <c r="G40" s="4" t="s">
        <v>2747</v>
      </c>
      <c r="J40" s="4" t="s">
        <v>2811</v>
      </c>
    </row>
    <row r="41" spans="1:10">
      <c r="A41" s="4">
        <v>40</v>
      </c>
      <c r="B41" s="4" t="s">
        <v>2603</v>
      </c>
      <c r="C41" s="4" t="s">
        <v>80</v>
      </c>
      <c r="D41" s="4" t="s">
        <v>2748</v>
      </c>
      <c r="E41" s="4" t="s">
        <v>2749</v>
      </c>
      <c r="F41" s="4" t="s">
        <v>2750</v>
      </c>
      <c r="G41" s="4" t="s">
        <v>2644</v>
      </c>
      <c r="J41" s="4" t="s">
        <v>2811</v>
      </c>
    </row>
    <row r="42" spans="1:10">
      <c r="A42" s="4">
        <v>41</v>
      </c>
      <c r="B42" s="4" t="s">
        <v>2603</v>
      </c>
      <c r="C42" s="4" t="s">
        <v>80</v>
      </c>
      <c r="D42" s="4" t="s">
        <v>2751</v>
      </c>
      <c r="E42" s="4" t="s">
        <v>2752</v>
      </c>
      <c r="F42" s="4" t="s">
        <v>2753</v>
      </c>
      <c r="G42" s="4" t="s">
        <v>2665</v>
      </c>
      <c r="J42" s="4" t="s">
        <v>2811</v>
      </c>
    </row>
    <row r="43" spans="1:10">
      <c r="A43" s="4">
        <v>42</v>
      </c>
      <c r="B43" s="4" t="s">
        <v>2603</v>
      </c>
      <c r="C43" s="4" t="s">
        <v>80</v>
      </c>
      <c r="D43" s="4" t="s">
        <v>2754</v>
      </c>
      <c r="E43" s="4" t="s">
        <v>2755</v>
      </c>
      <c r="F43" s="4" t="s">
        <v>2756</v>
      </c>
      <c r="G43" s="4" t="s">
        <v>2743</v>
      </c>
      <c r="J43" s="4" t="s">
        <v>2811</v>
      </c>
    </row>
    <row r="44" spans="1:10">
      <c r="A44" s="4">
        <v>43</v>
      </c>
      <c r="B44" s="4" t="s">
        <v>2603</v>
      </c>
      <c r="C44" s="4" t="s">
        <v>80</v>
      </c>
      <c r="D44" s="4" t="s">
        <v>2757</v>
      </c>
      <c r="E44" s="4" t="s">
        <v>2758</v>
      </c>
      <c r="F44" s="4" t="s">
        <v>2759</v>
      </c>
      <c r="G44" s="4" t="s">
        <v>2607</v>
      </c>
      <c r="J44" s="4" t="s">
        <v>2811</v>
      </c>
    </row>
    <row r="45" spans="1:10">
      <c r="A45" s="4">
        <v>44</v>
      </c>
      <c r="B45" s="4" t="s">
        <v>2603</v>
      </c>
      <c r="C45" s="4" t="s">
        <v>80</v>
      </c>
      <c r="D45" s="4" t="s">
        <v>2760</v>
      </c>
      <c r="E45" s="4" t="s">
        <v>2761</v>
      </c>
      <c r="F45" s="4" t="s">
        <v>2762</v>
      </c>
      <c r="G45" s="4" t="s">
        <v>2607</v>
      </c>
      <c r="J45" s="4" t="s">
        <v>2811</v>
      </c>
    </row>
    <row r="46" spans="1:10">
      <c r="A46" s="4">
        <v>45</v>
      </c>
      <c r="B46" s="4" t="s">
        <v>2603</v>
      </c>
      <c r="C46" s="4" t="s">
        <v>80</v>
      </c>
      <c r="D46" s="4" t="s">
        <v>2763</v>
      </c>
      <c r="E46" s="4" t="s">
        <v>2764</v>
      </c>
      <c r="F46" s="4" t="s">
        <v>2765</v>
      </c>
      <c r="G46" s="4" t="s">
        <v>2640</v>
      </c>
      <c r="J46" s="4" t="s">
        <v>2811</v>
      </c>
    </row>
    <row r="47" spans="1:10">
      <c r="A47" s="4">
        <v>46</v>
      </c>
      <c r="B47" s="4" t="s">
        <v>2603</v>
      </c>
      <c r="C47" s="4" t="s">
        <v>80</v>
      </c>
      <c r="D47" s="4" t="s">
        <v>2766</v>
      </c>
      <c r="E47" s="4" t="s">
        <v>2767</v>
      </c>
      <c r="F47" s="4" t="s">
        <v>2768</v>
      </c>
      <c r="G47" s="4" t="s">
        <v>2665</v>
      </c>
      <c r="J47" s="4" t="s">
        <v>2811</v>
      </c>
    </row>
    <row r="48" spans="1:10">
      <c r="A48" s="4">
        <v>47</v>
      </c>
      <c r="B48" s="4" t="s">
        <v>2603</v>
      </c>
      <c r="C48" s="4" t="s">
        <v>80</v>
      </c>
      <c r="D48" s="4" t="s">
        <v>2769</v>
      </c>
      <c r="E48" s="4" t="s">
        <v>2770</v>
      </c>
      <c r="F48" s="4" t="s">
        <v>2771</v>
      </c>
      <c r="G48" s="4" t="s">
        <v>2696</v>
      </c>
      <c r="J48" s="4" t="s">
        <v>2811</v>
      </c>
    </row>
    <row r="49" spans="1:10">
      <c r="A49" s="4">
        <v>48</v>
      </c>
      <c r="B49" s="4" t="s">
        <v>2603</v>
      </c>
      <c r="C49" s="4" t="s">
        <v>80</v>
      </c>
      <c r="D49" s="4" t="s">
        <v>2772</v>
      </c>
      <c r="E49" s="4" t="s">
        <v>2773</v>
      </c>
      <c r="F49" s="4" t="s">
        <v>2774</v>
      </c>
      <c r="G49" s="4" t="s">
        <v>2739</v>
      </c>
      <c r="J49" s="4" t="s">
        <v>2811</v>
      </c>
    </row>
    <row r="50" spans="1:10">
      <c r="A50" s="4">
        <v>49</v>
      </c>
      <c r="B50" s="4" t="s">
        <v>2603</v>
      </c>
      <c r="C50" s="4" t="s">
        <v>80</v>
      </c>
      <c r="D50" s="4" t="s">
        <v>2775</v>
      </c>
      <c r="E50" s="4" t="s">
        <v>2776</v>
      </c>
      <c r="F50" s="4" t="s">
        <v>2777</v>
      </c>
      <c r="G50" s="4" t="s">
        <v>2623</v>
      </c>
      <c r="J50" s="4" t="s">
        <v>2811</v>
      </c>
    </row>
    <row r="51" spans="1:10">
      <c r="A51" s="4">
        <v>50</v>
      </c>
      <c r="B51" s="4" t="s">
        <v>2603</v>
      </c>
      <c r="C51" s="4" t="s">
        <v>80</v>
      </c>
      <c r="D51" s="4" t="s">
        <v>2778</v>
      </c>
      <c r="E51" s="4" t="s">
        <v>2779</v>
      </c>
      <c r="F51" s="4" t="s">
        <v>2725</v>
      </c>
      <c r="G51" s="4" t="s">
        <v>2703</v>
      </c>
      <c r="J51" s="4" t="s">
        <v>2811</v>
      </c>
    </row>
    <row r="52" spans="1:10">
      <c r="A52" s="4">
        <v>51</v>
      </c>
      <c r="B52" s="4" t="s">
        <v>2603</v>
      </c>
      <c r="C52" s="4" t="s">
        <v>80</v>
      </c>
      <c r="D52" s="4" t="s">
        <v>2780</v>
      </c>
      <c r="E52" s="4" t="s">
        <v>2781</v>
      </c>
      <c r="F52" s="4" t="s">
        <v>2782</v>
      </c>
      <c r="G52" s="4" t="s">
        <v>2708</v>
      </c>
      <c r="J52" s="4" t="s">
        <v>2811</v>
      </c>
    </row>
    <row r="53" spans="1:10">
      <c r="A53" s="4">
        <v>52</v>
      </c>
      <c r="B53" s="4" t="s">
        <v>2603</v>
      </c>
      <c r="C53" s="4" t="s">
        <v>80</v>
      </c>
      <c r="D53" s="4" t="s">
        <v>2783</v>
      </c>
      <c r="E53" s="4" t="s">
        <v>2784</v>
      </c>
      <c r="F53" s="4" t="s">
        <v>2785</v>
      </c>
      <c r="G53" s="4" t="s">
        <v>2786</v>
      </c>
      <c r="J53" s="4" t="s">
        <v>2811</v>
      </c>
    </row>
    <row r="54" spans="1:10">
      <c r="A54" s="4">
        <v>53</v>
      </c>
      <c r="B54" s="4" t="s">
        <v>2603</v>
      </c>
      <c r="C54" s="4" t="s">
        <v>80</v>
      </c>
      <c r="D54" s="4" t="s">
        <v>2787</v>
      </c>
      <c r="E54" s="4" t="s">
        <v>2788</v>
      </c>
      <c r="F54" s="4" t="s">
        <v>2789</v>
      </c>
      <c r="G54" s="4" t="s">
        <v>2790</v>
      </c>
      <c r="J54" s="4" t="s">
        <v>2811</v>
      </c>
    </row>
    <row r="55" spans="1:10">
      <c r="A55" s="4">
        <v>54</v>
      </c>
      <c r="B55" s="4" t="s">
        <v>2603</v>
      </c>
      <c r="C55" s="4" t="s">
        <v>80</v>
      </c>
      <c r="D55" s="4" t="s">
        <v>2791</v>
      </c>
      <c r="E55" s="4" t="s">
        <v>2792</v>
      </c>
      <c r="F55" s="4" t="s">
        <v>2793</v>
      </c>
      <c r="G55" s="4" t="s">
        <v>2794</v>
      </c>
      <c r="J55" s="4" t="s">
        <v>2811</v>
      </c>
    </row>
    <row r="56" spans="1:10">
      <c r="A56" s="4">
        <v>55</v>
      </c>
      <c r="B56" s="4" t="s">
        <v>2603</v>
      </c>
      <c r="C56" s="4" t="s">
        <v>80</v>
      </c>
      <c r="D56" s="4" t="s">
        <v>2795</v>
      </c>
      <c r="E56" s="4" t="s">
        <v>2796</v>
      </c>
      <c r="F56" s="4" t="s">
        <v>2610</v>
      </c>
      <c r="G56" s="4" t="s">
        <v>2797</v>
      </c>
      <c r="J56" s="4" t="s">
        <v>2811</v>
      </c>
    </row>
    <row r="57" spans="1:10">
      <c r="A57" s="4">
        <v>56</v>
      </c>
      <c r="B57" s="4" t="s">
        <v>2603</v>
      </c>
      <c r="C57" s="4" t="s">
        <v>80</v>
      </c>
      <c r="D57" s="4" t="s">
        <v>2798</v>
      </c>
      <c r="E57" s="4" t="s">
        <v>2799</v>
      </c>
      <c r="F57" s="4" t="s">
        <v>2610</v>
      </c>
      <c r="G57" s="4" t="s">
        <v>2800</v>
      </c>
      <c r="J57" s="4" t="s">
        <v>2811</v>
      </c>
    </row>
    <row r="58" spans="1:10">
      <c r="A58" s="4">
        <v>57</v>
      </c>
      <c r="B58" s="4" t="s">
        <v>2603</v>
      </c>
      <c r="C58" s="4" t="s">
        <v>80</v>
      </c>
      <c r="D58" s="4" t="s">
        <v>2801</v>
      </c>
      <c r="E58" s="4" t="s">
        <v>2802</v>
      </c>
      <c r="F58" s="4" t="s">
        <v>2610</v>
      </c>
      <c r="G58" s="4" t="s">
        <v>2803</v>
      </c>
      <c r="J58" s="4" t="s">
        <v>2811</v>
      </c>
    </row>
    <row r="59" spans="1:10">
      <c r="A59" s="4">
        <v>58</v>
      </c>
      <c r="B59" s="4" t="s">
        <v>2603</v>
      </c>
      <c r="C59" s="4" t="s">
        <v>80</v>
      </c>
      <c r="D59" s="4" t="s">
        <v>2804</v>
      </c>
      <c r="E59" s="4" t="s">
        <v>2805</v>
      </c>
      <c r="F59" s="4" t="s">
        <v>2789</v>
      </c>
      <c r="G59" s="4" t="s">
        <v>2806</v>
      </c>
      <c r="J59" s="4" t="s">
        <v>2811</v>
      </c>
    </row>
    <row r="60" spans="1:10">
      <c r="A60" s="4">
        <v>59</v>
      </c>
      <c r="B60" s="4" t="s">
        <v>2603</v>
      </c>
      <c r="C60" s="4" t="s">
        <v>80</v>
      </c>
      <c r="D60" s="4" t="s">
        <v>2807</v>
      </c>
      <c r="E60" s="4" t="s">
        <v>2808</v>
      </c>
      <c r="F60" s="4" t="s">
        <v>2809</v>
      </c>
      <c r="G60" s="4" t="s">
        <v>2810</v>
      </c>
      <c r="J60" s="4" t="s">
        <v>2811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" width="9.140625" style="821"/>
  </cols>
  <sheetData>
    <row r="1" spans="1:4">
      <c r="A1" s="821" t="s">
        <v>2588</v>
      </c>
      <c r="B1" t="s">
        <v>477</v>
      </c>
      <c r="C1" t="s">
        <v>478</v>
      </c>
      <c r="D1" t="s">
        <v>2587</v>
      </c>
    </row>
    <row r="2" spans="1:4">
      <c r="A2" s="821">
        <v>1</v>
      </c>
      <c r="B2" t="s">
        <v>709</v>
      </c>
      <c r="C2" t="s">
        <v>709</v>
      </c>
      <c r="D2" t="s">
        <v>710</v>
      </c>
    </row>
    <row r="3" spans="1:4">
      <c r="A3" s="821">
        <v>2</v>
      </c>
      <c r="B3" t="s">
        <v>709</v>
      </c>
      <c r="C3" t="s">
        <v>711</v>
      </c>
      <c r="D3" t="s">
        <v>712</v>
      </c>
    </row>
    <row r="4" spans="1:4">
      <c r="A4" s="821">
        <v>3</v>
      </c>
      <c r="B4" t="s">
        <v>709</v>
      </c>
      <c r="C4" t="s">
        <v>713</v>
      </c>
      <c r="D4" t="s">
        <v>714</v>
      </c>
    </row>
    <row r="5" spans="1:4">
      <c r="A5" s="821">
        <v>4</v>
      </c>
      <c r="B5" t="s">
        <v>709</v>
      </c>
      <c r="C5" t="s">
        <v>715</v>
      </c>
      <c r="D5" t="s">
        <v>716</v>
      </c>
    </row>
    <row r="6" spans="1:4">
      <c r="A6" s="821">
        <v>5</v>
      </c>
      <c r="B6" t="s">
        <v>709</v>
      </c>
      <c r="C6" t="s">
        <v>717</v>
      </c>
      <c r="D6" t="s">
        <v>718</v>
      </c>
    </row>
    <row r="7" spans="1:4">
      <c r="A7" s="821">
        <v>6</v>
      </c>
      <c r="B7" t="s">
        <v>709</v>
      </c>
      <c r="C7" t="s">
        <v>719</v>
      </c>
      <c r="D7" t="s">
        <v>720</v>
      </c>
    </row>
    <row r="8" spans="1:4">
      <c r="A8" s="821">
        <v>7</v>
      </c>
      <c r="B8" t="s">
        <v>709</v>
      </c>
      <c r="C8" t="s">
        <v>721</v>
      </c>
      <c r="D8" t="s">
        <v>722</v>
      </c>
    </row>
    <row r="9" spans="1:4">
      <c r="A9" s="821">
        <v>8</v>
      </c>
      <c r="B9" t="s">
        <v>709</v>
      </c>
      <c r="C9" t="s">
        <v>723</v>
      </c>
      <c r="D9" t="s">
        <v>724</v>
      </c>
    </row>
    <row r="10" spans="1:4">
      <c r="A10" s="821">
        <v>9</v>
      </c>
      <c r="B10" t="s">
        <v>709</v>
      </c>
      <c r="C10" t="s">
        <v>725</v>
      </c>
      <c r="D10" t="s">
        <v>726</v>
      </c>
    </row>
    <row r="11" spans="1:4">
      <c r="A11" s="821">
        <v>10</v>
      </c>
      <c r="B11" t="s">
        <v>709</v>
      </c>
      <c r="C11" t="s">
        <v>727</v>
      </c>
      <c r="D11" t="s">
        <v>728</v>
      </c>
    </row>
    <row r="12" spans="1:4">
      <c r="A12" s="821">
        <v>11</v>
      </c>
      <c r="B12" t="s">
        <v>709</v>
      </c>
      <c r="C12" t="s">
        <v>729</v>
      </c>
      <c r="D12" t="s">
        <v>730</v>
      </c>
    </row>
    <row r="13" spans="1:4">
      <c r="A13" s="821">
        <v>12</v>
      </c>
      <c r="B13" t="s">
        <v>709</v>
      </c>
      <c r="C13" t="s">
        <v>731</v>
      </c>
      <c r="D13" t="s">
        <v>732</v>
      </c>
    </row>
    <row r="14" spans="1:4">
      <c r="A14" s="821">
        <v>13</v>
      </c>
      <c r="B14" t="s">
        <v>709</v>
      </c>
      <c r="C14" t="s">
        <v>733</v>
      </c>
      <c r="D14" t="s">
        <v>734</v>
      </c>
    </row>
    <row r="15" spans="1:4">
      <c r="A15" s="821">
        <v>14</v>
      </c>
      <c r="B15" t="s">
        <v>709</v>
      </c>
      <c r="C15" t="s">
        <v>735</v>
      </c>
      <c r="D15" t="s">
        <v>736</v>
      </c>
    </row>
    <row r="16" spans="1:4">
      <c r="A16" s="821">
        <v>15</v>
      </c>
      <c r="B16" t="s">
        <v>709</v>
      </c>
      <c r="C16" t="s">
        <v>737</v>
      </c>
      <c r="D16" t="s">
        <v>738</v>
      </c>
    </row>
    <row r="17" spans="1:4">
      <c r="A17" s="821">
        <v>16</v>
      </c>
      <c r="B17" t="s">
        <v>709</v>
      </c>
      <c r="C17" t="s">
        <v>739</v>
      </c>
      <c r="D17" t="s">
        <v>740</v>
      </c>
    </row>
    <row r="18" spans="1:4">
      <c r="A18" s="821">
        <v>17</v>
      </c>
      <c r="B18" t="s">
        <v>709</v>
      </c>
      <c r="C18" t="s">
        <v>741</v>
      </c>
      <c r="D18" t="s">
        <v>742</v>
      </c>
    </row>
    <row r="19" spans="1:4">
      <c r="A19" s="821">
        <v>18</v>
      </c>
      <c r="B19" t="s">
        <v>709</v>
      </c>
      <c r="C19" t="s">
        <v>743</v>
      </c>
      <c r="D19" t="s">
        <v>744</v>
      </c>
    </row>
    <row r="20" spans="1:4">
      <c r="A20" s="821">
        <v>19</v>
      </c>
      <c r="B20" t="s">
        <v>709</v>
      </c>
      <c r="C20" t="s">
        <v>745</v>
      </c>
      <c r="D20" t="s">
        <v>746</v>
      </c>
    </row>
    <row r="21" spans="1:4">
      <c r="A21" s="821">
        <v>20</v>
      </c>
      <c r="B21" t="s">
        <v>709</v>
      </c>
      <c r="C21" t="s">
        <v>747</v>
      </c>
      <c r="D21" t="s">
        <v>748</v>
      </c>
    </row>
    <row r="22" spans="1:4">
      <c r="A22" s="821">
        <v>21</v>
      </c>
      <c r="B22" t="s">
        <v>709</v>
      </c>
      <c r="C22" t="s">
        <v>749</v>
      </c>
      <c r="D22" t="s">
        <v>750</v>
      </c>
    </row>
    <row r="23" spans="1:4">
      <c r="A23" s="821">
        <v>22</v>
      </c>
      <c r="B23" t="s">
        <v>709</v>
      </c>
      <c r="C23" t="s">
        <v>751</v>
      </c>
      <c r="D23" t="s">
        <v>752</v>
      </c>
    </row>
    <row r="24" spans="1:4">
      <c r="A24" s="821">
        <v>23</v>
      </c>
      <c r="B24" t="s">
        <v>709</v>
      </c>
      <c r="C24" t="s">
        <v>753</v>
      </c>
      <c r="D24" t="s">
        <v>754</v>
      </c>
    </row>
    <row r="25" spans="1:4">
      <c r="A25" s="821">
        <v>24</v>
      </c>
      <c r="B25" t="s">
        <v>755</v>
      </c>
      <c r="C25" t="s">
        <v>757</v>
      </c>
      <c r="D25" t="s">
        <v>758</v>
      </c>
    </row>
    <row r="26" spans="1:4">
      <c r="A26" s="821">
        <v>25</v>
      </c>
      <c r="B26" t="s">
        <v>755</v>
      </c>
      <c r="C26" t="s">
        <v>755</v>
      </c>
      <c r="D26" t="s">
        <v>756</v>
      </c>
    </row>
    <row r="27" spans="1:4">
      <c r="A27" s="821">
        <v>26</v>
      </c>
      <c r="B27" t="s">
        <v>755</v>
      </c>
      <c r="C27" t="s">
        <v>759</v>
      </c>
      <c r="D27" t="s">
        <v>760</v>
      </c>
    </row>
    <row r="28" spans="1:4">
      <c r="A28" s="821">
        <v>27</v>
      </c>
      <c r="B28" t="s">
        <v>755</v>
      </c>
      <c r="C28" t="s">
        <v>761</v>
      </c>
      <c r="D28" t="s">
        <v>762</v>
      </c>
    </row>
    <row r="29" spans="1:4">
      <c r="A29" s="821">
        <v>28</v>
      </c>
      <c r="B29" t="s">
        <v>755</v>
      </c>
      <c r="C29" t="s">
        <v>763</v>
      </c>
      <c r="D29" t="s">
        <v>764</v>
      </c>
    </row>
    <row r="30" spans="1:4">
      <c r="A30" s="821">
        <v>29</v>
      </c>
      <c r="B30" t="s">
        <v>755</v>
      </c>
      <c r="C30" t="s">
        <v>765</v>
      </c>
      <c r="D30" t="s">
        <v>766</v>
      </c>
    </row>
    <row r="31" spans="1:4">
      <c r="A31" s="821">
        <v>30</v>
      </c>
      <c r="B31" t="s">
        <v>755</v>
      </c>
      <c r="C31" t="s">
        <v>767</v>
      </c>
      <c r="D31" t="s">
        <v>768</v>
      </c>
    </row>
    <row r="32" spans="1:4">
      <c r="A32" s="821">
        <v>31</v>
      </c>
      <c r="B32" t="s">
        <v>755</v>
      </c>
      <c r="C32" t="s">
        <v>769</v>
      </c>
      <c r="D32" t="s">
        <v>770</v>
      </c>
    </row>
    <row r="33" spans="1:4">
      <c r="A33" s="821">
        <v>32</v>
      </c>
      <c r="B33" t="s">
        <v>755</v>
      </c>
      <c r="C33" t="s">
        <v>771</v>
      </c>
      <c r="D33" t="s">
        <v>772</v>
      </c>
    </row>
    <row r="34" spans="1:4">
      <c r="A34" s="821">
        <v>33</v>
      </c>
      <c r="B34" t="s">
        <v>755</v>
      </c>
      <c r="C34" t="s">
        <v>773</v>
      </c>
      <c r="D34" t="s">
        <v>774</v>
      </c>
    </row>
    <row r="35" spans="1:4">
      <c r="A35" s="821">
        <v>34</v>
      </c>
      <c r="B35" t="s">
        <v>755</v>
      </c>
      <c r="C35" t="s">
        <v>775</v>
      </c>
      <c r="D35" t="s">
        <v>776</v>
      </c>
    </row>
    <row r="36" spans="1:4">
      <c r="A36" s="821">
        <v>35</v>
      </c>
      <c r="B36" t="s">
        <v>755</v>
      </c>
      <c r="C36" t="s">
        <v>777</v>
      </c>
      <c r="D36" t="s">
        <v>778</v>
      </c>
    </row>
    <row r="37" spans="1:4">
      <c r="A37" s="821">
        <v>36</v>
      </c>
      <c r="B37" t="s">
        <v>755</v>
      </c>
      <c r="C37" t="s">
        <v>779</v>
      </c>
      <c r="D37" t="s">
        <v>780</v>
      </c>
    </row>
    <row r="38" spans="1:4">
      <c r="A38" s="821">
        <v>37</v>
      </c>
      <c r="B38" t="s">
        <v>755</v>
      </c>
      <c r="C38" t="s">
        <v>781</v>
      </c>
      <c r="D38" t="s">
        <v>782</v>
      </c>
    </row>
    <row r="39" spans="1:4">
      <c r="A39" s="821">
        <v>38</v>
      </c>
      <c r="B39" t="s">
        <v>755</v>
      </c>
      <c r="C39" t="s">
        <v>783</v>
      </c>
      <c r="D39" t="s">
        <v>784</v>
      </c>
    </row>
    <row r="40" spans="1:4">
      <c r="A40" s="821">
        <v>39</v>
      </c>
      <c r="B40" t="s">
        <v>755</v>
      </c>
      <c r="C40" t="s">
        <v>785</v>
      </c>
      <c r="D40" t="s">
        <v>786</v>
      </c>
    </row>
    <row r="41" spans="1:4">
      <c r="A41" s="821">
        <v>40</v>
      </c>
      <c r="B41" t="s">
        <v>755</v>
      </c>
      <c r="C41" t="s">
        <v>787</v>
      </c>
      <c r="D41" t="s">
        <v>788</v>
      </c>
    </row>
    <row r="42" spans="1:4">
      <c r="A42" s="821">
        <v>41</v>
      </c>
      <c r="B42" t="s">
        <v>755</v>
      </c>
      <c r="C42" t="s">
        <v>789</v>
      </c>
      <c r="D42" t="s">
        <v>790</v>
      </c>
    </row>
    <row r="43" spans="1:4">
      <c r="A43" s="821">
        <v>42</v>
      </c>
      <c r="B43" t="s">
        <v>755</v>
      </c>
      <c r="C43" t="s">
        <v>791</v>
      </c>
      <c r="D43" t="s">
        <v>792</v>
      </c>
    </row>
    <row r="44" spans="1:4">
      <c r="A44" s="821">
        <v>43</v>
      </c>
      <c r="B44" t="s">
        <v>755</v>
      </c>
      <c r="C44" t="s">
        <v>793</v>
      </c>
      <c r="D44" t="s">
        <v>794</v>
      </c>
    </row>
    <row r="45" spans="1:4">
      <c r="A45" s="821">
        <v>44</v>
      </c>
      <c r="B45" t="s">
        <v>755</v>
      </c>
      <c r="C45" t="s">
        <v>795</v>
      </c>
      <c r="D45" t="s">
        <v>796</v>
      </c>
    </row>
    <row r="46" spans="1:4">
      <c r="A46" s="821">
        <v>45</v>
      </c>
      <c r="B46" t="s">
        <v>755</v>
      </c>
      <c r="C46" t="s">
        <v>797</v>
      </c>
      <c r="D46" t="s">
        <v>798</v>
      </c>
    </row>
    <row r="47" spans="1:4">
      <c r="A47" s="821">
        <v>46</v>
      </c>
      <c r="B47" t="s">
        <v>755</v>
      </c>
      <c r="C47" t="s">
        <v>799</v>
      </c>
      <c r="D47" t="s">
        <v>800</v>
      </c>
    </row>
    <row r="48" spans="1:4">
      <c r="A48" s="821">
        <v>47</v>
      </c>
      <c r="B48" t="s">
        <v>755</v>
      </c>
      <c r="C48" t="s">
        <v>801</v>
      </c>
      <c r="D48" t="s">
        <v>802</v>
      </c>
    </row>
    <row r="49" spans="1:4">
      <c r="A49" s="821">
        <v>48</v>
      </c>
      <c r="B49" t="s">
        <v>755</v>
      </c>
      <c r="C49" t="s">
        <v>803</v>
      </c>
      <c r="D49" t="s">
        <v>804</v>
      </c>
    </row>
    <row r="50" spans="1:4">
      <c r="A50" s="821">
        <v>49</v>
      </c>
      <c r="B50" t="s">
        <v>755</v>
      </c>
      <c r="C50" t="s">
        <v>805</v>
      </c>
      <c r="D50" t="s">
        <v>806</v>
      </c>
    </row>
    <row r="51" spans="1:4">
      <c r="A51" s="821">
        <v>50</v>
      </c>
      <c r="B51" t="s">
        <v>755</v>
      </c>
      <c r="C51" t="s">
        <v>807</v>
      </c>
      <c r="D51" t="s">
        <v>808</v>
      </c>
    </row>
    <row r="52" spans="1:4">
      <c r="A52" s="821">
        <v>51</v>
      </c>
      <c r="B52" t="s">
        <v>755</v>
      </c>
      <c r="C52" t="s">
        <v>809</v>
      </c>
      <c r="D52" t="s">
        <v>810</v>
      </c>
    </row>
    <row r="53" spans="1:4">
      <c r="A53" s="821">
        <v>52</v>
      </c>
      <c r="B53" t="s">
        <v>755</v>
      </c>
      <c r="C53" t="s">
        <v>811</v>
      </c>
      <c r="D53" t="s">
        <v>812</v>
      </c>
    </row>
    <row r="54" spans="1:4">
      <c r="A54" s="821">
        <v>53</v>
      </c>
      <c r="B54" t="s">
        <v>813</v>
      </c>
      <c r="C54" t="s">
        <v>813</v>
      </c>
      <c r="D54" t="s">
        <v>814</v>
      </c>
    </row>
    <row r="55" spans="1:4">
      <c r="A55" s="821">
        <v>54</v>
      </c>
      <c r="B55" t="s">
        <v>813</v>
      </c>
      <c r="C55" t="s">
        <v>815</v>
      </c>
      <c r="D55" t="s">
        <v>816</v>
      </c>
    </row>
    <row r="56" spans="1:4">
      <c r="A56" s="821">
        <v>55</v>
      </c>
      <c r="B56" t="s">
        <v>813</v>
      </c>
      <c r="C56" t="s">
        <v>817</v>
      </c>
      <c r="D56" t="s">
        <v>818</v>
      </c>
    </row>
    <row r="57" spans="1:4">
      <c r="A57" s="821">
        <v>56</v>
      </c>
      <c r="B57" t="s">
        <v>813</v>
      </c>
      <c r="C57" t="s">
        <v>819</v>
      </c>
      <c r="D57" t="s">
        <v>820</v>
      </c>
    </row>
    <row r="58" spans="1:4">
      <c r="A58" s="821">
        <v>57</v>
      </c>
      <c r="B58" t="s">
        <v>813</v>
      </c>
      <c r="C58" t="s">
        <v>821</v>
      </c>
      <c r="D58" t="s">
        <v>822</v>
      </c>
    </row>
    <row r="59" spans="1:4">
      <c r="A59" s="821">
        <v>58</v>
      </c>
      <c r="B59" t="s">
        <v>813</v>
      </c>
      <c r="C59" t="s">
        <v>823</v>
      </c>
      <c r="D59" t="s">
        <v>824</v>
      </c>
    </row>
    <row r="60" spans="1:4">
      <c r="A60" s="821">
        <v>59</v>
      </c>
      <c r="B60" t="s">
        <v>813</v>
      </c>
      <c r="C60" t="s">
        <v>825</v>
      </c>
      <c r="D60" t="s">
        <v>826</v>
      </c>
    </row>
    <row r="61" spans="1:4">
      <c r="A61" s="821">
        <v>60</v>
      </c>
      <c r="B61" t="s">
        <v>813</v>
      </c>
      <c r="C61" t="s">
        <v>827</v>
      </c>
      <c r="D61" t="s">
        <v>828</v>
      </c>
    </row>
    <row r="62" spans="1:4">
      <c r="A62" s="821">
        <v>61</v>
      </c>
      <c r="B62" t="s">
        <v>813</v>
      </c>
      <c r="C62" t="s">
        <v>829</v>
      </c>
      <c r="D62" t="s">
        <v>830</v>
      </c>
    </row>
    <row r="63" spans="1:4">
      <c r="A63" s="821">
        <v>62</v>
      </c>
      <c r="B63" t="s">
        <v>813</v>
      </c>
      <c r="C63" t="s">
        <v>831</v>
      </c>
      <c r="D63" t="s">
        <v>832</v>
      </c>
    </row>
    <row r="64" spans="1:4">
      <c r="A64" s="821">
        <v>63</v>
      </c>
      <c r="B64" t="s">
        <v>813</v>
      </c>
      <c r="C64" t="s">
        <v>833</v>
      </c>
      <c r="D64" t="s">
        <v>834</v>
      </c>
    </row>
    <row r="65" spans="1:4">
      <c r="A65" s="821">
        <v>64</v>
      </c>
      <c r="B65" t="s">
        <v>813</v>
      </c>
      <c r="C65" t="s">
        <v>835</v>
      </c>
      <c r="D65" t="s">
        <v>836</v>
      </c>
    </row>
    <row r="66" spans="1:4">
      <c r="A66" s="821">
        <v>65</v>
      </c>
      <c r="B66" t="s">
        <v>813</v>
      </c>
      <c r="C66" t="s">
        <v>837</v>
      </c>
      <c r="D66" t="s">
        <v>838</v>
      </c>
    </row>
    <row r="67" spans="1:4">
      <c r="A67" s="821">
        <v>66</v>
      </c>
      <c r="B67" t="s">
        <v>813</v>
      </c>
      <c r="C67" t="s">
        <v>839</v>
      </c>
      <c r="D67" t="s">
        <v>840</v>
      </c>
    </row>
    <row r="68" spans="1:4">
      <c r="A68" s="821">
        <v>67</v>
      </c>
      <c r="B68" t="s">
        <v>813</v>
      </c>
      <c r="C68" t="s">
        <v>841</v>
      </c>
      <c r="D68" t="s">
        <v>842</v>
      </c>
    </row>
    <row r="69" spans="1:4">
      <c r="A69" s="821">
        <v>68</v>
      </c>
      <c r="B69" t="s">
        <v>813</v>
      </c>
      <c r="C69" t="s">
        <v>843</v>
      </c>
      <c r="D69" t="s">
        <v>844</v>
      </c>
    </row>
    <row r="70" spans="1:4">
      <c r="A70" s="821">
        <v>69</v>
      </c>
      <c r="B70" t="s">
        <v>813</v>
      </c>
      <c r="C70" t="s">
        <v>845</v>
      </c>
      <c r="D70" t="s">
        <v>846</v>
      </c>
    </row>
    <row r="71" spans="1:4">
      <c r="A71" s="821">
        <v>70</v>
      </c>
      <c r="B71" t="s">
        <v>813</v>
      </c>
      <c r="C71" t="s">
        <v>847</v>
      </c>
      <c r="D71" t="s">
        <v>848</v>
      </c>
    </row>
    <row r="72" spans="1:4">
      <c r="A72" s="821">
        <v>71</v>
      </c>
      <c r="B72" t="s">
        <v>813</v>
      </c>
      <c r="C72" t="s">
        <v>849</v>
      </c>
      <c r="D72" t="s">
        <v>850</v>
      </c>
    </row>
    <row r="73" spans="1:4">
      <c r="A73" s="821">
        <v>72</v>
      </c>
      <c r="B73" t="s">
        <v>813</v>
      </c>
      <c r="C73" t="s">
        <v>851</v>
      </c>
      <c r="D73" t="s">
        <v>852</v>
      </c>
    </row>
    <row r="74" spans="1:4">
      <c r="A74" s="821">
        <v>73</v>
      </c>
      <c r="B74" t="s">
        <v>813</v>
      </c>
      <c r="C74" t="s">
        <v>853</v>
      </c>
      <c r="D74" t="s">
        <v>854</v>
      </c>
    </row>
    <row r="75" spans="1:4">
      <c r="A75" s="821">
        <v>74</v>
      </c>
      <c r="B75" t="s">
        <v>813</v>
      </c>
      <c r="C75" t="s">
        <v>855</v>
      </c>
      <c r="D75" t="s">
        <v>856</v>
      </c>
    </row>
    <row r="76" spans="1:4">
      <c r="A76" s="821">
        <v>75</v>
      </c>
      <c r="B76" t="s">
        <v>857</v>
      </c>
      <c r="C76" t="s">
        <v>859</v>
      </c>
      <c r="D76" t="s">
        <v>860</v>
      </c>
    </row>
    <row r="77" spans="1:4">
      <c r="A77" s="821">
        <v>76</v>
      </c>
      <c r="B77" t="s">
        <v>857</v>
      </c>
      <c r="C77" t="s">
        <v>861</v>
      </c>
      <c r="D77" t="s">
        <v>862</v>
      </c>
    </row>
    <row r="78" spans="1:4">
      <c r="A78" s="821">
        <v>77</v>
      </c>
      <c r="B78" t="s">
        <v>857</v>
      </c>
      <c r="C78" t="s">
        <v>863</v>
      </c>
      <c r="D78" t="s">
        <v>864</v>
      </c>
    </row>
    <row r="79" spans="1:4">
      <c r="A79" s="821">
        <v>78</v>
      </c>
      <c r="B79" t="s">
        <v>857</v>
      </c>
      <c r="C79" t="s">
        <v>857</v>
      </c>
      <c r="D79" t="s">
        <v>858</v>
      </c>
    </row>
    <row r="80" spans="1:4">
      <c r="A80" s="821">
        <v>79</v>
      </c>
      <c r="B80" t="s">
        <v>857</v>
      </c>
      <c r="C80" t="s">
        <v>865</v>
      </c>
      <c r="D80" t="s">
        <v>866</v>
      </c>
    </row>
    <row r="81" spans="1:4">
      <c r="A81" s="821">
        <v>80</v>
      </c>
      <c r="B81" t="s">
        <v>857</v>
      </c>
      <c r="C81" t="s">
        <v>867</v>
      </c>
      <c r="D81" t="s">
        <v>868</v>
      </c>
    </row>
    <row r="82" spans="1:4">
      <c r="A82" s="821">
        <v>81</v>
      </c>
      <c r="B82" t="s">
        <v>857</v>
      </c>
      <c r="C82" t="s">
        <v>869</v>
      </c>
      <c r="D82" t="s">
        <v>870</v>
      </c>
    </row>
    <row r="83" spans="1:4">
      <c r="A83" s="821">
        <v>82</v>
      </c>
      <c r="B83" t="s">
        <v>857</v>
      </c>
      <c r="C83" t="s">
        <v>871</v>
      </c>
      <c r="D83" t="s">
        <v>872</v>
      </c>
    </row>
    <row r="84" spans="1:4">
      <c r="A84" s="821">
        <v>83</v>
      </c>
      <c r="B84" t="s">
        <v>857</v>
      </c>
      <c r="C84" t="s">
        <v>873</v>
      </c>
      <c r="D84" t="s">
        <v>874</v>
      </c>
    </row>
    <row r="85" spans="1:4">
      <c r="A85" s="821">
        <v>84</v>
      </c>
      <c r="B85" t="s">
        <v>857</v>
      </c>
      <c r="C85" t="s">
        <v>875</v>
      </c>
      <c r="D85" t="s">
        <v>876</v>
      </c>
    </row>
    <row r="86" spans="1:4">
      <c r="A86" s="821">
        <v>85</v>
      </c>
      <c r="B86" t="s">
        <v>857</v>
      </c>
      <c r="C86" t="s">
        <v>877</v>
      </c>
      <c r="D86" t="s">
        <v>878</v>
      </c>
    </row>
    <row r="87" spans="1:4">
      <c r="A87" s="821">
        <v>86</v>
      </c>
      <c r="B87" t="s">
        <v>857</v>
      </c>
      <c r="C87" t="s">
        <v>879</v>
      </c>
      <c r="D87" t="s">
        <v>880</v>
      </c>
    </row>
    <row r="88" spans="1:4">
      <c r="A88" s="821">
        <v>87</v>
      </c>
      <c r="B88" t="s">
        <v>857</v>
      </c>
      <c r="C88" t="s">
        <v>881</v>
      </c>
      <c r="D88" t="s">
        <v>882</v>
      </c>
    </row>
    <row r="89" spans="1:4">
      <c r="A89" s="821">
        <v>88</v>
      </c>
      <c r="B89" t="s">
        <v>857</v>
      </c>
      <c r="C89" t="s">
        <v>883</v>
      </c>
      <c r="D89" t="s">
        <v>884</v>
      </c>
    </row>
    <row r="90" spans="1:4">
      <c r="A90" s="821">
        <v>89</v>
      </c>
      <c r="B90" t="s">
        <v>857</v>
      </c>
      <c r="C90" t="s">
        <v>885</v>
      </c>
      <c r="D90" t="s">
        <v>886</v>
      </c>
    </row>
    <row r="91" spans="1:4">
      <c r="A91" s="821">
        <v>90</v>
      </c>
      <c r="B91" t="s">
        <v>857</v>
      </c>
      <c r="C91" t="s">
        <v>887</v>
      </c>
      <c r="D91" t="s">
        <v>888</v>
      </c>
    </row>
    <row r="92" spans="1:4">
      <c r="A92" s="821">
        <v>91</v>
      </c>
      <c r="B92" t="s">
        <v>857</v>
      </c>
      <c r="C92" t="s">
        <v>889</v>
      </c>
      <c r="D92" t="s">
        <v>890</v>
      </c>
    </row>
    <row r="93" spans="1:4">
      <c r="A93" s="821">
        <v>92</v>
      </c>
      <c r="B93" t="s">
        <v>857</v>
      </c>
      <c r="C93" t="s">
        <v>891</v>
      </c>
      <c r="D93" t="s">
        <v>892</v>
      </c>
    </row>
    <row r="94" spans="1:4">
      <c r="A94" s="821">
        <v>93</v>
      </c>
      <c r="B94" t="s">
        <v>857</v>
      </c>
      <c r="C94" t="s">
        <v>893</v>
      </c>
      <c r="D94" t="s">
        <v>894</v>
      </c>
    </row>
    <row r="95" spans="1:4">
      <c r="A95" s="821">
        <v>94</v>
      </c>
      <c r="B95" t="s">
        <v>857</v>
      </c>
      <c r="C95" t="s">
        <v>895</v>
      </c>
      <c r="D95" t="s">
        <v>896</v>
      </c>
    </row>
    <row r="96" spans="1:4">
      <c r="A96" s="821">
        <v>95</v>
      </c>
      <c r="B96" t="s">
        <v>857</v>
      </c>
      <c r="C96" t="s">
        <v>897</v>
      </c>
      <c r="D96" t="s">
        <v>898</v>
      </c>
    </row>
    <row r="97" spans="1:4">
      <c r="A97" s="821">
        <v>96</v>
      </c>
      <c r="B97" t="s">
        <v>857</v>
      </c>
      <c r="C97" t="s">
        <v>899</v>
      </c>
      <c r="D97" t="s">
        <v>900</v>
      </c>
    </row>
    <row r="98" spans="1:4">
      <c r="A98" s="821">
        <v>97</v>
      </c>
      <c r="B98" t="s">
        <v>857</v>
      </c>
      <c r="C98" t="s">
        <v>901</v>
      </c>
      <c r="D98" t="s">
        <v>902</v>
      </c>
    </row>
    <row r="99" spans="1:4">
      <c r="A99" s="821">
        <v>98</v>
      </c>
      <c r="B99" t="s">
        <v>857</v>
      </c>
      <c r="C99" t="s">
        <v>797</v>
      </c>
      <c r="D99" t="s">
        <v>903</v>
      </c>
    </row>
    <row r="100" spans="1:4">
      <c r="A100" s="821">
        <v>99</v>
      </c>
      <c r="B100" t="s">
        <v>857</v>
      </c>
      <c r="C100" t="s">
        <v>904</v>
      </c>
      <c r="D100" t="s">
        <v>905</v>
      </c>
    </row>
    <row r="101" spans="1:4">
      <c r="A101" s="821">
        <v>100</v>
      </c>
      <c r="B101" t="s">
        <v>857</v>
      </c>
      <c r="C101" t="s">
        <v>906</v>
      </c>
      <c r="D101" t="s">
        <v>907</v>
      </c>
    </row>
    <row r="102" spans="1:4">
      <c r="A102" s="821">
        <v>101</v>
      </c>
      <c r="B102" t="s">
        <v>857</v>
      </c>
      <c r="C102" t="s">
        <v>908</v>
      </c>
      <c r="D102" t="s">
        <v>909</v>
      </c>
    </row>
    <row r="103" spans="1:4">
      <c r="A103" s="821">
        <v>102</v>
      </c>
      <c r="B103" t="s">
        <v>910</v>
      </c>
      <c r="C103" t="s">
        <v>910</v>
      </c>
      <c r="D103" t="s">
        <v>911</v>
      </c>
    </row>
    <row r="104" spans="1:4">
      <c r="A104" s="821">
        <v>103</v>
      </c>
      <c r="B104" t="s">
        <v>910</v>
      </c>
      <c r="C104" t="s">
        <v>912</v>
      </c>
      <c r="D104" t="s">
        <v>913</v>
      </c>
    </row>
    <row r="105" spans="1:4">
      <c r="A105" s="821">
        <v>104</v>
      </c>
      <c r="B105" t="s">
        <v>910</v>
      </c>
      <c r="C105" t="s">
        <v>914</v>
      </c>
      <c r="D105" t="s">
        <v>915</v>
      </c>
    </row>
    <row r="106" spans="1:4">
      <c r="A106" s="821">
        <v>105</v>
      </c>
      <c r="B106" t="s">
        <v>910</v>
      </c>
      <c r="C106" t="s">
        <v>916</v>
      </c>
      <c r="D106" t="s">
        <v>917</v>
      </c>
    </row>
    <row r="107" spans="1:4">
      <c r="A107" s="821">
        <v>106</v>
      </c>
      <c r="B107" t="s">
        <v>910</v>
      </c>
      <c r="C107" t="s">
        <v>918</v>
      </c>
      <c r="D107" t="s">
        <v>919</v>
      </c>
    </row>
    <row r="108" spans="1:4">
      <c r="A108" s="821">
        <v>107</v>
      </c>
      <c r="B108" t="s">
        <v>910</v>
      </c>
      <c r="C108" t="s">
        <v>920</v>
      </c>
      <c r="D108" t="s">
        <v>921</v>
      </c>
    </row>
    <row r="109" spans="1:4">
      <c r="A109" s="821">
        <v>108</v>
      </c>
      <c r="B109" t="s">
        <v>910</v>
      </c>
      <c r="C109" t="s">
        <v>922</v>
      </c>
      <c r="D109" t="s">
        <v>923</v>
      </c>
    </row>
    <row r="110" spans="1:4">
      <c r="A110" s="821">
        <v>109</v>
      </c>
      <c r="B110" t="s">
        <v>910</v>
      </c>
      <c r="C110" t="s">
        <v>924</v>
      </c>
      <c r="D110" t="s">
        <v>925</v>
      </c>
    </row>
    <row r="111" spans="1:4">
      <c r="A111" s="821">
        <v>110</v>
      </c>
      <c r="B111" t="s">
        <v>910</v>
      </c>
      <c r="C111" t="s">
        <v>926</v>
      </c>
      <c r="D111" t="s">
        <v>927</v>
      </c>
    </row>
    <row r="112" spans="1:4">
      <c r="A112" s="821">
        <v>111</v>
      </c>
      <c r="B112" t="s">
        <v>910</v>
      </c>
      <c r="C112" t="s">
        <v>928</v>
      </c>
      <c r="D112" t="s">
        <v>929</v>
      </c>
    </row>
    <row r="113" spans="1:4">
      <c r="A113" s="821">
        <v>112</v>
      </c>
      <c r="B113" t="s">
        <v>910</v>
      </c>
      <c r="C113" t="s">
        <v>930</v>
      </c>
      <c r="D113" t="s">
        <v>931</v>
      </c>
    </row>
    <row r="114" spans="1:4">
      <c r="A114" s="821">
        <v>113</v>
      </c>
      <c r="B114" t="s">
        <v>910</v>
      </c>
      <c r="C114" t="s">
        <v>932</v>
      </c>
      <c r="D114" t="s">
        <v>933</v>
      </c>
    </row>
    <row r="115" spans="1:4">
      <c r="A115" s="821">
        <v>114</v>
      </c>
      <c r="B115" t="s">
        <v>910</v>
      </c>
      <c r="C115" t="s">
        <v>934</v>
      </c>
      <c r="D115" t="s">
        <v>935</v>
      </c>
    </row>
    <row r="116" spans="1:4">
      <c r="A116" s="821">
        <v>115</v>
      </c>
      <c r="B116" t="s">
        <v>910</v>
      </c>
      <c r="C116" t="s">
        <v>936</v>
      </c>
      <c r="D116" t="s">
        <v>937</v>
      </c>
    </row>
    <row r="117" spans="1:4">
      <c r="A117" s="821">
        <v>116</v>
      </c>
      <c r="B117" t="s">
        <v>910</v>
      </c>
      <c r="C117" t="s">
        <v>938</v>
      </c>
      <c r="D117" t="s">
        <v>939</v>
      </c>
    </row>
    <row r="118" spans="1:4">
      <c r="A118" s="821">
        <v>117</v>
      </c>
      <c r="B118" t="s">
        <v>910</v>
      </c>
      <c r="C118" t="s">
        <v>940</v>
      </c>
      <c r="D118" t="s">
        <v>941</v>
      </c>
    </row>
    <row r="119" spans="1:4">
      <c r="A119" s="821">
        <v>118</v>
      </c>
      <c r="B119" t="s">
        <v>910</v>
      </c>
      <c r="C119" t="s">
        <v>942</v>
      </c>
      <c r="D119" t="s">
        <v>943</v>
      </c>
    </row>
    <row r="120" spans="1:4">
      <c r="A120" s="821">
        <v>119</v>
      </c>
      <c r="B120" t="s">
        <v>910</v>
      </c>
      <c r="C120" t="s">
        <v>944</v>
      </c>
      <c r="D120" t="s">
        <v>945</v>
      </c>
    </row>
    <row r="121" spans="1:4">
      <c r="A121" s="821">
        <v>120</v>
      </c>
      <c r="B121" t="s">
        <v>910</v>
      </c>
      <c r="C121" t="s">
        <v>946</v>
      </c>
      <c r="D121" t="s">
        <v>947</v>
      </c>
    </row>
    <row r="122" spans="1:4">
      <c r="A122" s="821">
        <v>121</v>
      </c>
      <c r="B122" t="s">
        <v>910</v>
      </c>
      <c r="C122" t="s">
        <v>948</v>
      </c>
      <c r="D122" t="s">
        <v>949</v>
      </c>
    </row>
    <row r="123" spans="1:4">
      <c r="A123" s="821">
        <v>122</v>
      </c>
      <c r="B123" t="s">
        <v>910</v>
      </c>
      <c r="C123" t="s">
        <v>950</v>
      </c>
      <c r="D123" t="s">
        <v>951</v>
      </c>
    </row>
    <row r="124" spans="1:4">
      <c r="A124" s="821">
        <v>123</v>
      </c>
      <c r="B124" t="s">
        <v>952</v>
      </c>
      <c r="C124" t="s">
        <v>952</v>
      </c>
      <c r="D124" t="s">
        <v>953</v>
      </c>
    </row>
    <row r="125" spans="1:4">
      <c r="A125" s="821">
        <v>124</v>
      </c>
      <c r="B125" t="s">
        <v>952</v>
      </c>
      <c r="C125" t="s">
        <v>954</v>
      </c>
      <c r="D125" t="s">
        <v>955</v>
      </c>
    </row>
    <row r="126" spans="1:4">
      <c r="A126" s="821">
        <v>125</v>
      </c>
      <c r="B126" t="s">
        <v>952</v>
      </c>
      <c r="C126" t="s">
        <v>956</v>
      </c>
      <c r="D126" t="s">
        <v>957</v>
      </c>
    </row>
    <row r="127" spans="1:4">
      <c r="A127" s="821">
        <v>126</v>
      </c>
      <c r="B127" t="s">
        <v>952</v>
      </c>
      <c r="C127" t="s">
        <v>958</v>
      </c>
      <c r="D127" t="s">
        <v>959</v>
      </c>
    </row>
    <row r="128" spans="1:4">
      <c r="A128" s="821">
        <v>127</v>
      </c>
      <c r="B128" t="s">
        <v>952</v>
      </c>
      <c r="C128" t="s">
        <v>960</v>
      </c>
      <c r="D128" t="s">
        <v>961</v>
      </c>
    </row>
    <row r="129" spans="1:4">
      <c r="A129" s="821">
        <v>128</v>
      </c>
      <c r="B129" t="s">
        <v>952</v>
      </c>
      <c r="C129" t="s">
        <v>962</v>
      </c>
      <c r="D129" t="s">
        <v>963</v>
      </c>
    </row>
    <row r="130" spans="1:4">
      <c r="A130" s="821">
        <v>129</v>
      </c>
      <c r="B130" t="s">
        <v>952</v>
      </c>
      <c r="C130" t="s">
        <v>964</v>
      </c>
      <c r="D130" t="s">
        <v>965</v>
      </c>
    </row>
    <row r="131" spans="1:4">
      <c r="A131" s="821">
        <v>130</v>
      </c>
      <c r="B131" t="s">
        <v>952</v>
      </c>
      <c r="C131" t="s">
        <v>966</v>
      </c>
      <c r="D131" t="s">
        <v>967</v>
      </c>
    </row>
    <row r="132" spans="1:4">
      <c r="A132" s="821">
        <v>131</v>
      </c>
      <c r="B132" t="s">
        <v>952</v>
      </c>
      <c r="C132" t="s">
        <v>968</v>
      </c>
      <c r="D132" t="s">
        <v>969</v>
      </c>
    </row>
    <row r="133" spans="1:4">
      <c r="A133" s="821">
        <v>132</v>
      </c>
      <c r="B133" t="s">
        <v>952</v>
      </c>
      <c r="C133" t="s">
        <v>970</v>
      </c>
      <c r="D133" t="s">
        <v>971</v>
      </c>
    </row>
    <row r="134" spans="1:4">
      <c r="A134" s="821">
        <v>133</v>
      </c>
      <c r="B134" t="s">
        <v>952</v>
      </c>
      <c r="C134" t="s">
        <v>972</v>
      </c>
      <c r="D134" t="s">
        <v>973</v>
      </c>
    </row>
    <row r="135" spans="1:4">
      <c r="A135" s="821">
        <v>134</v>
      </c>
      <c r="B135" t="s">
        <v>952</v>
      </c>
      <c r="C135" t="s">
        <v>974</v>
      </c>
      <c r="D135" t="s">
        <v>975</v>
      </c>
    </row>
    <row r="136" spans="1:4">
      <c r="A136" s="821">
        <v>135</v>
      </c>
      <c r="B136" t="s">
        <v>952</v>
      </c>
      <c r="C136" t="s">
        <v>976</v>
      </c>
      <c r="D136" t="s">
        <v>977</v>
      </c>
    </row>
    <row r="137" spans="1:4">
      <c r="A137" s="821">
        <v>136</v>
      </c>
      <c r="B137" t="s">
        <v>952</v>
      </c>
      <c r="C137" t="s">
        <v>978</v>
      </c>
      <c r="D137" t="s">
        <v>979</v>
      </c>
    </row>
    <row r="138" spans="1:4">
      <c r="A138" s="821">
        <v>137</v>
      </c>
      <c r="B138" t="s">
        <v>952</v>
      </c>
      <c r="C138" t="s">
        <v>980</v>
      </c>
      <c r="D138" t="s">
        <v>981</v>
      </c>
    </row>
    <row r="139" spans="1:4">
      <c r="A139" s="821">
        <v>138</v>
      </c>
      <c r="B139" t="s">
        <v>952</v>
      </c>
      <c r="C139" t="s">
        <v>982</v>
      </c>
      <c r="D139" t="s">
        <v>983</v>
      </c>
    </row>
    <row r="140" spans="1:4">
      <c r="A140" s="821">
        <v>139</v>
      </c>
      <c r="B140" t="s">
        <v>952</v>
      </c>
      <c r="C140" t="s">
        <v>984</v>
      </c>
      <c r="D140" t="s">
        <v>985</v>
      </c>
    </row>
    <row r="141" spans="1:4">
      <c r="A141" s="821">
        <v>140</v>
      </c>
      <c r="B141" t="s">
        <v>952</v>
      </c>
      <c r="C141" t="s">
        <v>986</v>
      </c>
      <c r="D141" t="s">
        <v>987</v>
      </c>
    </row>
    <row r="142" spans="1:4">
      <c r="A142" s="821">
        <v>141</v>
      </c>
      <c r="B142" t="s">
        <v>952</v>
      </c>
      <c r="C142" t="s">
        <v>988</v>
      </c>
      <c r="D142" t="s">
        <v>989</v>
      </c>
    </row>
    <row r="143" spans="1:4">
      <c r="A143" s="821">
        <v>142</v>
      </c>
      <c r="B143" t="s">
        <v>952</v>
      </c>
      <c r="C143" t="s">
        <v>990</v>
      </c>
      <c r="D143" t="s">
        <v>991</v>
      </c>
    </row>
    <row r="144" spans="1:4">
      <c r="A144" s="821">
        <v>143</v>
      </c>
      <c r="B144" t="s">
        <v>952</v>
      </c>
      <c r="C144" t="s">
        <v>992</v>
      </c>
      <c r="D144" t="s">
        <v>993</v>
      </c>
    </row>
    <row r="145" spans="1:4">
      <c r="A145" s="821">
        <v>144</v>
      </c>
      <c r="B145" t="s">
        <v>952</v>
      </c>
      <c r="C145" t="s">
        <v>994</v>
      </c>
      <c r="D145" t="s">
        <v>995</v>
      </c>
    </row>
    <row r="146" spans="1:4">
      <c r="A146" s="821">
        <v>145</v>
      </c>
      <c r="B146" t="s">
        <v>996</v>
      </c>
      <c r="C146" t="s">
        <v>998</v>
      </c>
      <c r="D146" t="s">
        <v>999</v>
      </c>
    </row>
    <row r="147" spans="1:4">
      <c r="A147" s="821">
        <v>146</v>
      </c>
      <c r="B147" t="s">
        <v>996</v>
      </c>
      <c r="C147" t="s">
        <v>996</v>
      </c>
      <c r="D147" t="s">
        <v>997</v>
      </c>
    </row>
    <row r="148" spans="1:4">
      <c r="A148" s="821">
        <v>147</v>
      </c>
      <c r="B148" t="s">
        <v>996</v>
      </c>
      <c r="C148" t="s">
        <v>1000</v>
      </c>
      <c r="D148" t="s">
        <v>1001</v>
      </c>
    </row>
    <row r="149" spans="1:4">
      <c r="A149" s="821">
        <v>148</v>
      </c>
      <c r="B149" t="s">
        <v>996</v>
      </c>
      <c r="C149" t="s">
        <v>954</v>
      </c>
      <c r="D149" t="s">
        <v>1002</v>
      </c>
    </row>
    <row r="150" spans="1:4">
      <c r="A150" s="821">
        <v>149</v>
      </c>
      <c r="B150" t="s">
        <v>996</v>
      </c>
      <c r="C150" t="s">
        <v>1003</v>
      </c>
      <c r="D150" t="s">
        <v>1004</v>
      </c>
    </row>
    <row r="151" spans="1:4">
      <c r="A151" s="821">
        <v>150</v>
      </c>
      <c r="B151" t="s">
        <v>996</v>
      </c>
      <c r="C151" t="s">
        <v>1005</v>
      </c>
      <c r="D151" t="s">
        <v>1006</v>
      </c>
    </row>
    <row r="152" spans="1:4">
      <c r="A152" s="821">
        <v>151</v>
      </c>
      <c r="B152" t="s">
        <v>996</v>
      </c>
      <c r="C152" t="s">
        <v>958</v>
      </c>
      <c r="D152" t="s">
        <v>1007</v>
      </c>
    </row>
    <row r="153" spans="1:4">
      <c r="A153" s="821">
        <v>152</v>
      </c>
      <c r="B153" t="s">
        <v>996</v>
      </c>
      <c r="C153" t="s">
        <v>1008</v>
      </c>
      <c r="D153" t="s">
        <v>1009</v>
      </c>
    </row>
    <row r="154" spans="1:4">
      <c r="A154" s="821">
        <v>153</v>
      </c>
      <c r="B154" t="s">
        <v>996</v>
      </c>
      <c r="C154" t="s">
        <v>1010</v>
      </c>
      <c r="D154" t="s">
        <v>1011</v>
      </c>
    </row>
    <row r="155" spans="1:4">
      <c r="A155" s="821">
        <v>154</v>
      </c>
      <c r="B155" t="s">
        <v>996</v>
      </c>
      <c r="C155" t="s">
        <v>1012</v>
      </c>
      <c r="D155" t="s">
        <v>1013</v>
      </c>
    </row>
    <row r="156" spans="1:4">
      <c r="A156" s="821">
        <v>155</v>
      </c>
      <c r="B156" t="s">
        <v>996</v>
      </c>
      <c r="C156" t="s">
        <v>1014</v>
      </c>
      <c r="D156" t="s">
        <v>1015</v>
      </c>
    </row>
    <row r="157" spans="1:4">
      <c r="A157" s="821">
        <v>156</v>
      </c>
      <c r="B157" t="s">
        <v>996</v>
      </c>
      <c r="C157" t="s">
        <v>1016</v>
      </c>
      <c r="D157" t="s">
        <v>1017</v>
      </c>
    </row>
    <row r="158" spans="1:4">
      <c r="A158" s="821">
        <v>157</v>
      </c>
      <c r="B158" t="s">
        <v>996</v>
      </c>
      <c r="C158" t="s">
        <v>1018</v>
      </c>
      <c r="D158" t="s">
        <v>1019</v>
      </c>
    </row>
    <row r="159" spans="1:4">
      <c r="A159" s="821">
        <v>158</v>
      </c>
      <c r="B159" t="s">
        <v>996</v>
      </c>
      <c r="C159" t="s">
        <v>1020</v>
      </c>
      <c r="D159" t="s">
        <v>1021</v>
      </c>
    </row>
    <row r="160" spans="1:4">
      <c r="A160" s="821">
        <v>159</v>
      </c>
      <c r="B160" t="s">
        <v>996</v>
      </c>
      <c r="C160" t="s">
        <v>1022</v>
      </c>
      <c r="D160" t="s">
        <v>1023</v>
      </c>
    </row>
    <row r="161" spans="1:4">
      <c r="A161" s="821">
        <v>160</v>
      </c>
      <c r="B161" t="s">
        <v>996</v>
      </c>
      <c r="C161" t="s">
        <v>1024</v>
      </c>
      <c r="D161" t="s">
        <v>1025</v>
      </c>
    </row>
    <row r="162" spans="1:4">
      <c r="A162" s="821">
        <v>161</v>
      </c>
      <c r="B162" t="s">
        <v>996</v>
      </c>
      <c r="C162" t="s">
        <v>1026</v>
      </c>
      <c r="D162" t="s">
        <v>1027</v>
      </c>
    </row>
    <row r="163" spans="1:4">
      <c r="A163" s="821">
        <v>162</v>
      </c>
      <c r="B163" t="s">
        <v>996</v>
      </c>
      <c r="C163" t="s">
        <v>1028</v>
      </c>
      <c r="D163" t="s">
        <v>1029</v>
      </c>
    </row>
    <row r="164" spans="1:4">
      <c r="A164" s="821">
        <v>163</v>
      </c>
      <c r="B164" t="s">
        <v>996</v>
      </c>
      <c r="C164" t="s">
        <v>1030</v>
      </c>
      <c r="D164" t="s">
        <v>1031</v>
      </c>
    </row>
    <row r="165" spans="1:4">
      <c r="A165" s="821">
        <v>164</v>
      </c>
      <c r="B165" t="s">
        <v>996</v>
      </c>
      <c r="C165" t="s">
        <v>1032</v>
      </c>
      <c r="D165" t="s">
        <v>1033</v>
      </c>
    </row>
    <row r="166" spans="1:4">
      <c r="A166" s="821">
        <v>165</v>
      </c>
      <c r="B166" t="s">
        <v>996</v>
      </c>
      <c r="C166" t="s">
        <v>1034</v>
      </c>
      <c r="D166" t="s">
        <v>1035</v>
      </c>
    </row>
    <row r="167" spans="1:4">
      <c r="A167" s="821">
        <v>166</v>
      </c>
      <c r="B167" t="s">
        <v>996</v>
      </c>
      <c r="C167" t="s">
        <v>1036</v>
      </c>
      <c r="D167" t="s">
        <v>1037</v>
      </c>
    </row>
    <row r="168" spans="1:4">
      <c r="A168" s="821">
        <v>167</v>
      </c>
      <c r="B168" t="s">
        <v>996</v>
      </c>
      <c r="C168" t="s">
        <v>1038</v>
      </c>
      <c r="D168" t="s">
        <v>1039</v>
      </c>
    </row>
    <row r="169" spans="1:4">
      <c r="A169" s="821">
        <v>168</v>
      </c>
      <c r="B169" t="s">
        <v>996</v>
      </c>
      <c r="C169" t="s">
        <v>1040</v>
      </c>
      <c r="D169" t="s">
        <v>1041</v>
      </c>
    </row>
    <row r="170" spans="1:4">
      <c r="A170" s="821">
        <v>169</v>
      </c>
      <c r="B170" t="s">
        <v>996</v>
      </c>
      <c r="C170" t="s">
        <v>1042</v>
      </c>
      <c r="D170" t="s">
        <v>1043</v>
      </c>
    </row>
    <row r="171" spans="1:4">
      <c r="A171" s="821">
        <v>170</v>
      </c>
      <c r="B171" t="s">
        <v>996</v>
      </c>
      <c r="C171" t="s">
        <v>1044</v>
      </c>
      <c r="D171" t="s">
        <v>1045</v>
      </c>
    </row>
    <row r="172" spans="1:4">
      <c r="A172" s="821">
        <v>171</v>
      </c>
      <c r="B172" t="s">
        <v>996</v>
      </c>
      <c r="C172" t="s">
        <v>1046</v>
      </c>
      <c r="D172" t="s">
        <v>1047</v>
      </c>
    </row>
    <row r="173" spans="1:4">
      <c r="A173" s="821">
        <v>172</v>
      </c>
      <c r="B173" t="s">
        <v>996</v>
      </c>
      <c r="C173" t="s">
        <v>1048</v>
      </c>
      <c r="D173" t="s">
        <v>1049</v>
      </c>
    </row>
    <row r="174" spans="1:4">
      <c r="A174" s="821">
        <v>173</v>
      </c>
      <c r="B174" t="s">
        <v>996</v>
      </c>
      <c r="C174" t="s">
        <v>1050</v>
      </c>
      <c r="D174" t="s">
        <v>1051</v>
      </c>
    </row>
    <row r="175" spans="1:4">
      <c r="A175" s="821">
        <v>174</v>
      </c>
      <c r="B175" t="s">
        <v>996</v>
      </c>
      <c r="C175" t="s">
        <v>1052</v>
      </c>
      <c r="D175" t="s">
        <v>1053</v>
      </c>
    </row>
    <row r="176" spans="1:4">
      <c r="A176" s="821">
        <v>175</v>
      </c>
      <c r="B176" t="s">
        <v>996</v>
      </c>
      <c r="C176" t="s">
        <v>1054</v>
      </c>
      <c r="D176" t="s">
        <v>1055</v>
      </c>
    </row>
    <row r="177" spans="1:4">
      <c r="A177" s="821">
        <v>176</v>
      </c>
      <c r="B177" t="s">
        <v>996</v>
      </c>
      <c r="C177" t="s">
        <v>1056</v>
      </c>
      <c r="D177" t="s">
        <v>1057</v>
      </c>
    </row>
    <row r="178" spans="1:4">
      <c r="A178" s="821">
        <v>177</v>
      </c>
      <c r="B178" t="s">
        <v>996</v>
      </c>
      <c r="C178" t="s">
        <v>1058</v>
      </c>
      <c r="D178" t="s">
        <v>1059</v>
      </c>
    </row>
    <row r="179" spans="1:4">
      <c r="A179" s="821">
        <v>178</v>
      </c>
      <c r="B179" t="s">
        <v>996</v>
      </c>
      <c r="C179" t="s">
        <v>1060</v>
      </c>
      <c r="D179" t="s">
        <v>1061</v>
      </c>
    </row>
    <row r="180" spans="1:4">
      <c r="A180" s="821">
        <v>179</v>
      </c>
      <c r="B180" t="s">
        <v>996</v>
      </c>
      <c r="C180" t="s">
        <v>1062</v>
      </c>
      <c r="D180" t="s">
        <v>1063</v>
      </c>
    </row>
    <row r="181" spans="1:4">
      <c r="A181" s="821">
        <v>180</v>
      </c>
      <c r="B181" t="s">
        <v>996</v>
      </c>
      <c r="C181" t="s">
        <v>1064</v>
      </c>
      <c r="D181" t="s">
        <v>1065</v>
      </c>
    </row>
    <row r="182" spans="1:4">
      <c r="A182" s="821">
        <v>181</v>
      </c>
      <c r="B182" t="s">
        <v>996</v>
      </c>
      <c r="C182" t="s">
        <v>1066</v>
      </c>
      <c r="D182" t="s">
        <v>1067</v>
      </c>
    </row>
    <row r="183" spans="1:4">
      <c r="A183" s="821">
        <v>182</v>
      </c>
      <c r="B183" t="s">
        <v>996</v>
      </c>
      <c r="C183" t="s">
        <v>1068</v>
      </c>
      <c r="D183" t="s">
        <v>1069</v>
      </c>
    </row>
    <row r="184" spans="1:4">
      <c r="A184" s="821">
        <v>183</v>
      </c>
      <c r="B184" t="s">
        <v>1070</v>
      </c>
      <c r="C184" t="s">
        <v>1072</v>
      </c>
      <c r="D184" t="s">
        <v>1073</v>
      </c>
    </row>
    <row r="185" spans="1:4">
      <c r="A185" s="821">
        <v>184</v>
      </c>
      <c r="B185" t="s">
        <v>1070</v>
      </c>
      <c r="C185" t="s">
        <v>1070</v>
      </c>
      <c r="D185" t="s">
        <v>1071</v>
      </c>
    </row>
    <row r="186" spans="1:4">
      <c r="A186" s="821">
        <v>185</v>
      </c>
      <c r="B186" t="s">
        <v>1070</v>
      </c>
      <c r="C186" t="s">
        <v>1074</v>
      </c>
      <c r="D186" t="s">
        <v>1075</v>
      </c>
    </row>
    <row r="187" spans="1:4">
      <c r="A187" s="821">
        <v>186</v>
      </c>
      <c r="B187" t="s">
        <v>1070</v>
      </c>
      <c r="C187" t="s">
        <v>1076</v>
      </c>
      <c r="D187" t="s">
        <v>1077</v>
      </c>
    </row>
    <row r="188" spans="1:4">
      <c r="A188" s="821">
        <v>187</v>
      </c>
      <c r="B188" t="s">
        <v>1070</v>
      </c>
      <c r="C188" t="s">
        <v>1078</v>
      </c>
      <c r="D188" t="s">
        <v>1079</v>
      </c>
    </row>
    <row r="189" spans="1:4">
      <c r="A189" s="821">
        <v>188</v>
      </c>
      <c r="B189" t="s">
        <v>1070</v>
      </c>
      <c r="C189" t="s">
        <v>1080</v>
      </c>
      <c r="D189" t="s">
        <v>1081</v>
      </c>
    </row>
    <row r="190" spans="1:4">
      <c r="A190" s="821">
        <v>189</v>
      </c>
      <c r="B190" t="s">
        <v>1070</v>
      </c>
      <c r="C190" t="s">
        <v>1082</v>
      </c>
      <c r="D190" t="s">
        <v>1083</v>
      </c>
    </row>
    <row r="191" spans="1:4">
      <c r="A191" s="821">
        <v>190</v>
      </c>
      <c r="B191" t="s">
        <v>1070</v>
      </c>
      <c r="C191" t="s">
        <v>1084</v>
      </c>
      <c r="D191" t="s">
        <v>1085</v>
      </c>
    </row>
    <row r="192" spans="1:4">
      <c r="A192" s="821">
        <v>191</v>
      </c>
      <c r="B192" t="s">
        <v>1070</v>
      </c>
      <c r="C192" t="s">
        <v>1086</v>
      </c>
      <c r="D192" t="s">
        <v>1087</v>
      </c>
    </row>
    <row r="193" spans="1:4">
      <c r="A193" s="821">
        <v>192</v>
      </c>
      <c r="B193" t="s">
        <v>1070</v>
      </c>
      <c r="C193" t="s">
        <v>1088</v>
      </c>
      <c r="D193" t="s">
        <v>1089</v>
      </c>
    </row>
    <row r="194" spans="1:4">
      <c r="A194" s="821">
        <v>193</v>
      </c>
      <c r="B194" t="s">
        <v>1070</v>
      </c>
      <c r="C194" t="s">
        <v>1090</v>
      </c>
      <c r="D194" t="s">
        <v>1091</v>
      </c>
    </row>
    <row r="195" spans="1:4">
      <c r="A195" s="821">
        <v>194</v>
      </c>
      <c r="B195" t="s">
        <v>1070</v>
      </c>
      <c r="C195" t="s">
        <v>1092</v>
      </c>
      <c r="D195" t="s">
        <v>1093</v>
      </c>
    </row>
    <row r="196" spans="1:4">
      <c r="A196" s="821">
        <v>195</v>
      </c>
      <c r="B196" t="s">
        <v>1070</v>
      </c>
      <c r="C196" t="s">
        <v>1094</v>
      </c>
      <c r="D196" t="s">
        <v>1095</v>
      </c>
    </row>
    <row r="197" spans="1:4">
      <c r="A197" s="821">
        <v>196</v>
      </c>
      <c r="B197" t="s">
        <v>1070</v>
      </c>
      <c r="C197" t="s">
        <v>1096</v>
      </c>
      <c r="D197" t="s">
        <v>1097</v>
      </c>
    </row>
    <row r="198" spans="1:4">
      <c r="A198" s="821">
        <v>197</v>
      </c>
      <c r="B198" t="s">
        <v>1070</v>
      </c>
      <c r="C198" t="s">
        <v>1098</v>
      </c>
      <c r="D198" t="s">
        <v>1099</v>
      </c>
    </row>
    <row r="199" spans="1:4">
      <c r="A199" s="821">
        <v>198</v>
      </c>
      <c r="B199" t="s">
        <v>1070</v>
      </c>
      <c r="C199" t="s">
        <v>1100</v>
      </c>
      <c r="D199" t="s">
        <v>1101</v>
      </c>
    </row>
    <row r="200" spans="1:4">
      <c r="A200" s="821">
        <v>199</v>
      </c>
      <c r="B200" t="s">
        <v>1070</v>
      </c>
      <c r="C200" t="s">
        <v>1102</v>
      </c>
      <c r="D200" t="s">
        <v>1103</v>
      </c>
    </row>
    <row r="201" spans="1:4">
      <c r="A201" s="821">
        <v>200</v>
      </c>
      <c r="B201" t="s">
        <v>1070</v>
      </c>
      <c r="C201" t="s">
        <v>1104</v>
      </c>
      <c r="D201" t="s">
        <v>1105</v>
      </c>
    </row>
    <row r="202" spans="1:4">
      <c r="A202" s="821">
        <v>201</v>
      </c>
      <c r="B202" t="s">
        <v>1070</v>
      </c>
      <c r="C202" t="s">
        <v>1106</v>
      </c>
      <c r="D202" t="s">
        <v>1107</v>
      </c>
    </row>
    <row r="203" spans="1:4">
      <c r="A203" s="821">
        <v>202</v>
      </c>
      <c r="B203" t="s">
        <v>1070</v>
      </c>
      <c r="C203" t="s">
        <v>1108</v>
      </c>
      <c r="D203" t="s">
        <v>1109</v>
      </c>
    </row>
    <row r="204" spans="1:4">
      <c r="A204" s="821">
        <v>203</v>
      </c>
      <c r="B204" t="s">
        <v>1070</v>
      </c>
      <c r="C204" t="s">
        <v>1110</v>
      </c>
      <c r="D204" t="s">
        <v>1111</v>
      </c>
    </row>
    <row r="205" spans="1:4">
      <c r="A205" s="821">
        <v>204</v>
      </c>
      <c r="B205" t="s">
        <v>1070</v>
      </c>
      <c r="C205" t="s">
        <v>1112</v>
      </c>
      <c r="D205" t="s">
        <v>1113</v>
      </c>
    </row>
    <row r="206" spans="1:4">
      <c r="A206" s="821">
        <v>205</v>
      </c>
      <c r="B206" t="s">
        <v>1070</v>
      </c>
      <c r="C206" t="s">
        <v>1114</v>
      </c>
      <c r="D206" t="s">
        <v>1115</v>
      </c>
    </row>
    <row r="207" spans="1:4">
      <c r="A207" s="821">
        <v>206</v>
      </c>
      <c r="B207" t="s">
        <v>1116</v>
      </c>
      <c r="C207" t="s">
        <v>1118</v>
      </c>
      <c r="D207" t="s">
        <v>1119</v>
      </c>
    </row>
    <row r="208" spans="1:4">
      <c r="A208" s="821">
        <v>207</v>
      </c>
      <c r="B208" t="s">
        <v>1116</v>
      </c>
      <c r="C208" t="s">
        <v>1116</v>
      </c>
      <c r="D208" t="s">
        <v>1117</v>
      </c>
    </row>
    <row r="209" spans="1:4">
      <c r="A209" s="821">
        <v>208</v>
      </c>
      <c r="B209" t="s">
        <v>1116</v>
      </c>
      <c r="C209" t="s">
        <v>1120</v>
      </c>
      <c r="D209" t="s">
        <v>1121</v>
      </c>
    </row>
    <row r="210" spans="1:4">
      <c r="A210" s="821">
        <v>209</v>
      </c>
      <c r="B210" t="s">
        <v>1116</v>
      </c>
      <c r="C210" t="s">
        <v>1122</v>
      </c>
      <c r="D210" t="s">
        <v>1123</v>
      </c>
    </row>
    <row r="211" spans="1:4">
      <c r="A211" s="821">
        <v>210</v>
      </c>
      <c r="B211" t="s">
        <v>1116</v>
      </c>
      <c r="C211" t="s">
        <v>1124</v>
      </c>
      <c r="D211" t="s">
        <v>1125</v>
      </c>
    </row>
    <row r="212" spans="1:4">
      <c r="A212" s="821">
        <v>211</v>
      </c>
      <c r="B212" t="s">
        <v>1116</v>
      </c>
      <c r="C212" t="s">
        <v>1126</v>
      </c>
      <c r="D212" t="s">
        <v>1127</v>
      </c>
    </row>
    <row r="213" spans="1:4">
      <c r="A213" s="821">
        <v>212</v>
      </c>
      <c r="B213" t="s">
        <v>1116</v>
      </c>
      <c r="C213" t="s">
        <v>1128</v>
      </c>
      <c r="D213" t="s">
        <v>1129</v>
      </c>
    </row>
    <row r="214" spans="1:4">
      <c r="A214" s="821">
        <v>213</v>
      </c>
      <c r="B214" t="s">
        <v>1116</v>
      </c>
      <c r="C214" t="s">
        <v>1130</v>
      </c>
      <c r="D214" t="s">
        <v>1131</v>
      </c>
    </row>
    <row r="215" spans="1:4">
      <c r="A215" s="821">
        <v>214</v>
      </c>
      <c r="B215" t="s">
        <v>1116</v>
      </c>
      <c r="C215" t="s">
        <v>1132</v>
      </c>
      <c r="D215" t="s">
        <v>1133</v>
      </c>
    </row>
    <row r="216" spans="1:4">
      <c r="A216" s="821">
        <v>215</v>
      </c>
      <c r="B216" t="s">
        <v>1116</v>
      </c>
      <c r="C216" t="s">
        <v>1134</v>
      </c>
      <c r="D216" t="s">
        <v>1135</v>
      </c>
    </row>
    <row r="217" spans="1:4">
      <c r="A217" s="821">
        <v>216</v>
      </c>
      <c r="B217" t="s">
        <v>1116</v>
      </c>
      <c r="C217" t="s">
        <v>1136</v>
      </c>
      <c r="D217" t="s">
        <v>1137</v>
      </c>
    </row>
    <row r="218" spans="1:4">
      <c r="A218" s="821">
        <v>217</v>
      </c>
      <c r="B218" t="s">
        <v>1116</v>
      </c>
      <c r="C218" t="s">
        <v>1138</v>
      </c>
      <c r="D218" t="s">
        <v>1139</v>
      </c>
    </row>
    <row r="219" spans="1:4">
      <c r="A219" s="821">
        <v>218</v>
      </c>
      <c r="B219" t="s">
        <v>1116</v>
      </c>
      <c r="C219" t="s">
        <v>1140</v>
      </c>
      <c r="D219" t="s">
        <v>1141</v>
      </c>
    </row>
    <row r="220" spans="1:4">
      <c r="A220" s="821">
        <v>219</v>
      </c>
      <c r="B220" t="s">
        <v>1116</v>
      </c>
      <c r="C220" t="s">
        <v>1142</v>
      </c>
      <c r="D220" t="s">
        <v>1143</v>
      </c>
    </row>
    <row r="221" spans="1:4">
      <c r="A221" s="821">
        <v>220</v>
      </c>
      <c r="B221" t="s">
        <v>1116</v>
      </c>
      <c r="C221" t="s">
        <v>1144</v>
      </c>
      <c r="D221" t="s">
        <v>1145</v>
      </c>
    </row>
    <row r="222" spans="1:4">
      <c r="A222" s="821">
        <v>221</v>
      </c>
      <c r="B222" t="s">
        <v>1116</v>
      </c>
      <c r="C222" t="s">
        <v>1146</v>
      </c>
      <c r="D222" t="s">
        <v>1147</v>
      </c>
    </row>
    <row r="223" spans="1:4">
      <c r="A223" s="821">
        <v>222</v>
      </c>
      <c r="B223" t="s">
        <v>1116</v>
      </c>
      <c r="C223" t="s">
        <v>1148</v>
      </c>
      <c r="D223" t="s">
        <v>1149</v>
      </c>
    </row>
    <row r="224" spans="1:4">
      <c r="A224" s="821">
        <v>223</v>
      </c>
      <c r="B224" t="s">
        <v>1116</v>
      </c>
      <c r="C224" t="s">
        <v>1150</v>
      </c>
      <c r="D224" t="s">
        <v>1151</v>
      </c>
    </row>
    <row r="225" spans="1:4">
      <c r="A225" s="821">
        <v>224</v>
      </c>
      <c r="B225" t="s">
        <v>1152</v>
      </c>
      <c r="C225" t="s">
        <v>1152</v>
      </c>
      <c r="D225" t="s">
        <v>1153</v>
      </c>
    </row>
    <row r="226" spans="1:4">
      <c r="A226" s="821">
        <v>225</v>
      </c>
      <c r="B226" t="s">
        <v>1152</v>
      </c>
      <c r="C226" t="s">
        <v>1154</v>
      </c>
      <c r="D226" t="s">
        <v>1155</v>
      </c>
    </row>
    <row r="227" spans="1:4">
      <c r="A227" s="821">
        <v>226</v>
      </c>
      <c r="B227" t="s">
        <v>1152</v>
      </c>
      <c r="C227" t="s">
        <v>1156</v>
      </c>
      <c r="D227" t="s">
        <v>1157</v>
      </c>
    </row>
    <row r="228" spans="1:4">
      <c r="A228" s="821">
        <v>227</v>
      </c>
      <c r="B228" t="s">
        <v>1152</v>
      </c>
      <c r="C228" t="s">
        <v>1158</v>
      </c>
      <c r="D228" t="s">
        <v>1159</v>
      </c>
    </row>
    <row r="229" spans="1:4">
      <c r="A229" s="821">
        <v>228</v>
      </c>
      <c r="B229" t="s">
        <v>1152</v>
      </c>
      <c r="C229" t="s">
        <v>1160</v>
      </c>
      <c r="D229" t="s">
        <v>1161</v>
      </c>
    </row>
    <row r="230" spans="1:4">
      <c r="A230" s="821">
        <v>229</v>
      </c>
      <c r="B230" t="s">
        <v>1152</v>
      </c>
      <c r="C230" t="s">
        <v>1162</v>
      </c>
      <c r="D230" t="s">
        <v>1163</v>
      </c>
    </row>
    <row r="231" spans="1:4">
      <c r="A231" s="821">
        <v>230</v>
      </c>
      <c r="B231" t="s">
        <v>1152</v>
      </c>
      <c r="C231" t="s">
        <v>1164</v>
      </c>
      <c r="D231" t="s">
        <v>1165</v>
      </c>
    </row>
    <row r="232" spans="1:4">
      <c r="A232" s="821">
        <v>231</v>
      </c>
      <c r="B232" t="s">
        <v>1152</v>
      </c>
      <c r="C232" t="s">
        <v>1166</v>
      </c>
      <c r="D232" t="s">
        <v>1167</v>
      </c>
    </row>
    <row r="233" spans="1:4">
      <c r="A233" s="821">
        <v>232</v>
      </c>
      <c r="B233" t="s">
        <v>1152</v>
      </c>
      <c r="C233" t="s">
        <v>1168</v>
      </c>
      <c r="D233" t="s">
        <v>1169</v>
      </c>
    </row>
    <row r="234" spans="1:4">
      <c r="A234" s="821">
        <v>233</v>
      </c>
      <c r="B234" t="s">
        <v>1152</v>
      </c>
      <c r="C234" t="s">
        <v>1170</v>
      </c>
      <c r="D234" t="s">
        <v>1171</v>
      </c>
    </row>
    <row r="235" spans="1:4">
      <c r="A235" s="821">
        <v>234</v>
      </c>
      <c r="B235" t="s">
        <v>1152</v>
      </c>
      <c r="C235" t="s">
        <v>1172</v>
      </c>
      <c r="D235" t="s">
        <v>1173</v>
      </c>
    </row>
    <row r="236" spans="1:4">
      <c r="A236" s="821">
        <v>235</v>
      </c>
      <c r="B236" t="s">
        <v>1152</v>
      </c>
      <c r="C236" t="s">
        <v>1174</v>
      </c>
      <c r="D236" t="s">
        <v>1175</v>
      </c>
    </row>
    <row r="237" spans="1:4">
      <c r="A237" s="821">
        <v>236</v>
      </c>
      <c r="B237" t="s">
        <v>1152</v>
      </c>
      <c r="C237" t="s">
        <v>1176</v>
      </c>
      <c r="D237" t="s">
        <v>1177</v>
      </c>
    </row>
    <row r="238" spans="1:4">
      <c r="A238" s="821">
        <v>237</v>
      </c>
      <c r="B238" t="s">
        <v>1178</v>
      </c>
      <c r="C238" t="s">
        <v>1180</v>
      </c>
      <c r="D238" t="s">
        <v>1181</v>
      </c>
    </row>
    <row r="239" spans="1:4">
      <c r="A239" s="821">
        <v>238</v>
      </c>
      <c r="B239" t="s">
        <v>1178</v>
      </c>
      <c r="C239" t="s">
        <v>1178</v>
      </c>
      <c r="D239" t="s">
        <v>1179</v>
      </c>
    </row>
    <row r="240" spans="1:4">
      <c r="A240" s="821">
        <v>239</v>
      </c>
      <c r="B240" t="s">
        <v>1178</v>
      </c>
      <c r="C240" t="s">
        <v>1182</v>
      </c>
      <c r="D240" t="s">
        <v>1183</v>
      </c>
    </row>
    <row r="241" spans="1:4">
      <c r="A241" s="821">
        <v>240</v>
      </c>
      <c r="B241" t="s">
        <v>1178</v>
      </c>
      <c r="C241" t="s">
        <v>1184</v>
      </c>
      <c r="D241" t="s">
        <v>1185</v>
      </c>
    </row>
    <row r="242" spans="1:4">
      <c r="A242" s="821">
        <v>241</v>
      </c>
      <c r="B242" t="s">
        <v>1178</v>
      </c>
      <c r="C242" t="s">
        <v>1186</v>
      </c>
      <c r="D242" t="s">
        <v>1187</v>
      </c>
    </row>
    <row r="243" spans="1:4">
      <c r="A243" s="821">
        <v>242</v>
      </c>
      <c r="B243" t="s">
        <v>1178</v>
      </c>
      <c r="C243" t="s">
        <v>1188</v>
      </c>
      <c r="D243" t="s">
        <v>1189</v>
      </c>
    </row>
    <row r="244" spans="1:4">
      <c r="A244" s="821">
        <v>243</v>
      </c>
      <c r="B244" t="s">
        <v>1178</v>
      </c>
      <c r="C244" t="s">
        <v>1190</v>
      </c>
      <c r="D244" t="s">
        <v>1191</v>
      </c>
    </row>
    <row r="245" spans="1:4">
      <c r="A245" s="821">
        <v>244</v>
      </c>
      <c r="B245" t="s">
        <v>1178</v>
      </c>
      <c r="C245" t="s">
        <v>1192</v>
      </c>
      <c r="D245" t="s">
        <v>1193</v>
      </c>
    </row>
    <row r="246" spans="1:4">
      <c r="A246" s="821">
        <v>245</v>
      </c>
      <c r="B246" t="s">
        <v>1178</v>
      </c>
      <c r="C246" t="s">
        <v>1194</v>
      </c>
      <c r="D246" t="s">
        <v>1195</v>
      </c>
    </row>
    <row r="247" spans="1:4">
      <c r="A247" s="821">
        <v>246</v>
      </c>
      <c r="B247" t="s">
        <v>1178</v>
      </c>
      <c r="C247" t="s">
        <v>1196</v>
      </c>
      <c r="D247" t="s">
        <v>1197</v>
      </c>
    </row>
    <row r="248" spans="1:4">
      <c r="A248" s="821">
        <v>247</v>
      </c>
      <c r="B248" t="s">
        <v>1178</v>
      </c>
      <c r="C248" t="s">
        <v>1198</v>
      </c>
      <c r="D248" t="s">
        <v>1199</v>
      </c>
    </row>
    <row r="249" spans="1:4">
      <c r="A249" s="821">
        <v>248</v>
      </c>
      <c r="B249" t="s">
        <v>1178</v>
      </c>
      <c r="C249" t="s">
        <v>1200</v>
      </c>
      <c r="D249" t="s">
        <v>1201</v>
      </c>
    </row>
    <row r="250" spans="1:4">
      <c r="A250" s="821">
        <v>249</v>
      </c>
      <c r="B250" t="s">
        <v>1178</v>
      </c>
      <c r="C250" t="s">
        <v>1202</v>
      </c>
      <c r="D250" t="s">
        <v>1203</v>
      </c>
    </row>
    <row r="251" spans="1:4">
      <c r="A251" s="821">
        <v>250</v>
      </c>
      <c r="B251" t="s">
        <v>1178</v>
      </c>
      <c r="C251" t="s">
        <v>1204</v>
      </c>
      <c r="D251" t="s">
        <v>1205</v>
      </c>
    </row>
    <row r="252" spans="1:4">
      <c r="A252" s="821">
        <v>251</v>
      </c>
      <c r="B252" t="s">
        <v>1178</v>
      </c>
      <c r="C252" t="s">
        <v>1206</v>
      </c>
      <c r="D252" t="s">
        <v>1207</v>
      </c>
    </row>
    <row r="253" spans="1:4">
      <c r="A253" s="821">
        <v>252</v>
      </c>
      <c r="B253" t="s">
        <v>1208</v>
      </c>
      <c r="C253" t="s">
        <v>1208</v>
      </c>
      <c r="D253" t="s">
        <v>1209</v>
      </c>
    </row>
    <row r="254" spans="1:4">
      <c r="A254" s="821">
        <v>253</v>
      </c>
      <c r="B254" t="s">
        <v>1208</v>
      </c>
      <c r="C254" t="s">
        <v>1210</v>
      </c>
      <c r="D254" t="s">
        <v>1211</v>
      </c>
    </row>
    <row r="255" spans="1:4">
      <c r="A255" s="821">
        <v>254</v>
      </c>
      <c r="B255" t="s">
        <v>1208</v>
      </c>
      <c r="C255" t="s">
        <v>1212</v>
      </c>
      <c r="D255" t="s">
        <v>1213</v>
      </c>
    </row>
    <row r="256" spans="1:4">
      <c r="A256" s="821">
        <v>255</v>
      </c>
      <c r="B256" t="s">
        <v>1208</v>
      </c>
      <c r="C256" t="s">
        <v>1214</v>
      </c>
      <c r="D256" t="s">
        <v>1215</v>
      </c>
    </row>
    <row r="257" spans="1:4">
      <c r="A257" s="821">
        <v>256</v>
      </c>
      <c r="B257" t="s">
        <v>1208</v>
      </c>
      <c r="C257" t="s">
        <v>1216</v>
      </c>
      <c r="D257" t="s">
        <v>1217</v>
      </c>
    </row>
    <row r="258" spans="1:4">
      <c r="A258" s="821">
        <v>257</v>
      </c>
      <c r="B258" t="s">
        <v>1208</v>
      </c>
      <c r="C258" t="s">
        <v>1218</v>
      </c>
      <c r="D258" t="s">
        <v>1219</v>
      </c>
    </row>
    <row r="259" spans="1:4">
      <c r="A259" s="821">
        <v>258</v>
      </c>
      <c r="B259" t="s">
        <v>1208</v>
      </c>
      <c r="C259" t="s">
        <v>1220</v>
      </c>
      <c r="D259" t="s">
        <v>1221</v>
      </c>
    </row>
    <row r="260" spans="1:4">
      <c r="A260" s="821">
        <v>259</v>
      </c>
      <c r="B260" t="s">
        <v>1208</v>
      </c>
      <c r="C260" t="s">
        <v>1222</v>
      </c>
      <c r="D260" t="s">
        <v>1223</v>
      </c>
    </row>
    <row r="261" spans="1:4">
      <c r="A261" s="821">
        <v>260</v>
      </c>
      <c r="B261" t="s">
        <v>1208</v>
      </c>
      <c r="C261" t="s">
        <v>1224</v>
      </c>
      <c r="D261" t="s">
        <v>1225</v>
      </c>
    </row>
    <row r="262" spans="1:4">
      <c r="A262" s="821">
        <v>261</v>
      </c>
      <c r="B262" t="s">
        <v>1208</v>
      </c>
      <c r="C262" t="s">
        <v>1226</v>
      </c>
      <c r="D262" t="s">
        <v>1227</v>
      </c>
    </row>
    <row r="263" spans="1:4">
      <c r="A263" s="821">
        <v>262</v>
      </c>
      <c r="B263" t="s">
        <v>1208</v>
      </c>
      <c r="C263" t="s">
        <v>1228</v>
      </c>
      <c r="D263" t="s">
        <v>1229</v>
      </c>
    </row>
    <row r="264" spans="1:4">
      <c r="A264" s="821">
        <v>263</v>
      </c>
      <c r="B264" t="s">
        <v>1208</v>
      </c>
      <c r="C264" t="s">
        <v>1230</v>
      </c>
      <c r="D264" t="s">
        <v>1231</v>
      </c>
    </row>
    <row r="265" spans="1:4">
      <c r="A265" s="821">
        <v>264</v>
      </c>
      <c r="B265" t="s">
        <v>1208</v>
      </c>
      <c r="C265" t="s">
        <v>1232</v>
      </c>
      <c r="D265" t="s">
        <v>1233</v>
      </c>
    </row>
    <row r="266" spans="1:4">
      <c r="A266" s="821">
        <v>265</v>
      </c>
      <c r="B266" t="s">
        <v>1208</v>
      </c>
      <c r="C266" t="s">
        <v>1234</v>
      </c>
      <c r="D266" t="s">
        <v>1235</v>
      </c>
    </row>
    <row r="267" spans="1:4">
      <c r="A267" s="821">
        <v>266</v>
      </c>
      <c r="B267" t="s">
        <v>1208</v>
      </c>
      <c r="C267" t="s">
        <v>1236</v>
      </c>
      <c r="D267" t="s">
        <v>1237</v>
      </c>
    </row>
    <row r="268" spans="1:4">
      <c r="A268" s="821">
        <v>267</v>
      </c>
      <c r="B268" t="s">
        <v>1208</v>
      </c>
      <c r="C268" t="s">
        <v>1238</v>
      </c>
      <c r="D268" t="s">
        <v>1239</v>
      </c>
    </row>
    <row r="269" spans="1:4">
      <c r="A269" s="821">
        <v>268</v>
      </c>
      <c r="B269" t="s">
        <v>1208</v>
      </c>
      <c r="C269" t="s">
        <v>1240</v>
      </c>
      <c r="D269" t="s">
        <v>1241</v>
      </c>
    </row>
    <row r="270" spans="1:4">
      <c r="A270" s="821">
        <v>269</v>
      </c>
      <c r="B270" t="s">
        <v>1208</v>
      </c>
      <c r="C270" t="s">
        <v>1242</v>
      </c>
      <c r="D270" t="s">
        <v>1243</v>
      </c>
    </row>
    <row r="271" spans="1:4">
      <c r="A271" s="821">
        <v>270</v>
      </c>
      <c r="B271" t="s">
        <v>1208</v>
      </c>
      <c r="C271" t="s">
        <v>1244</v>
      </c>
      <c r="D271" t="s">
        <v>1245</v>
      </c>
    </row>
    <row r="272" spans="1:4">
      <c r="A272" s="821">
        <v>271</v>
      </c>
      <c r="B272" t="s">
        <v>1246</v>
      </c>
      <c r="C272" t="s">
        <v>1248</v>
      </c>
      <c r="D272" t="s">
        <v>1249</v>
      </c>
    </row>
    <row r="273" spans="1:4">
      <c r="A273" s="821">
        <v>272</v>
      </c>
      <c r="B273" t="s">
        <v>1246</v>
      </c>
      <c r="C273" t="s">
        <v>1250</v>
      </c>
      <c r="D273" t="s">
        <v>1251</v>
      </c>
    </row>
    <row r="274" spans="1:4">
      <c r="A274" s="821">
        <v>273</v>
      </c>
      <c r="B274" t="s">
        <v>1246</v>
      </c>
      <c r="C274" t="s">
        <v>1252</v>
      </c>
      <c r="D274" t="s">
        <v>1253</v>
      </c>
    </row>
    <row r="275" spans="1:4">
      <c r="A275" s="821">
        <v>274</v>
      </c>
      <c r="B275" t="s">
        <v>1246</v>
      </c>
      <c r="C275" t="s">
        <v>1246</v>
      </c>
      <c r="D275" t="s">
        <v>1247</v>
      </c>
    </row>
    <row r="276" spans="1:4">
      <c r="A276" s="821">
        <v>275</v>
      </c>
      <c r="B276" t="s">
        <v>1246</v>
      </c>
      <c r="C276" t="s">
        <v>1254</v>
      </c>
      <c r="D276" t="s">
        <v>1255</v>
      </c>
    </row>
    <row r="277" spans="1:4">
      <c r="A277" s="821">
        <v>276</v>
      </c>
      <c r="B277" t="s">
        <v>1246</v>
      </c>
      <c r="C277" t="s">
        <v>1256</v>
      </c>
      <c r="D277" t="s">
        <v>1257</v>
      </c>
    </row>
    <row r="278" spans="1:4">
      <c r="A278" s="821">
        <v>277</v>
      </c>
      <c r="B278" t="s">
        <v>1246</v>
      </c>
      <c r="C278" t="s">
        <v>1258</v>
      </c>
      <c r="D278" t="s">
        <v>1259</v>
      </c>
    </row>
    <row r="279" spans="1:4">
      <c r="A279" s="821">
        <v>278</v>
      </c>
      <c r="B279" t="s">
        <v>1246</v>
      </c>
      <c r="C279" t="s">
        <v>1260</v>
      </c>
      <c r="D279" t="s">
        <v>1261</v>
      </c>
    </row>
    <row r="280" spans="1:4">
      <c r="A280" s="821">
        <v>279</v>
      </c>
      <c r="B280" t="s">
        <v>1246</v>
      </c>
      <c r="C280" t="s">
        <v>1262</v>
      </c>
      <c r="D280" t="s">
        <v>1263</v>
      </c>
    </row>
    <row r="281" spans="1:4">
      <c r="A281" s="821">
        <v>280</v>
      </c>
      <c r="B281" t="s">
        <v>1246</v>
      </c>
      <c r="C281" t="s">
        <v>733</v>
      </c>
      <c r="D281" t="s">
        <v>1264</v>
      </c>
    </row>
    <row r="282" spans="1:4">
      <c r="A282" s="821">
        <v>281</v>
      </c>
      <c r="B282" t="s">
        <v>1246</v>
      </c>
      <c r="C282" t="s">
        <v>1265</v>
      </c>
      <c r="D282" t="s">
        <v>1266</v>
      </c>
    </row>
    <row r="283" spans="1:4">
      <c r="A283" s="821">
        <v>282</v>
      </c>
      <c r="B283" t="s">
        <v>1246</v>
      </c>
      <c r="C283" t="s">
        <v>1267</v>
      </c>
      <c r="D283" t="s">
        <v>1268</v>
      </c>
    </row>
    <row r="284" spans="1:4">
      <c r="A284" s="821">
        <v>283</v>
      </c>
      <c r="B284" t="s">
        <v>1246</v>
      </c>
      <c r="C284" t="s">
        <v>1269</v>
      </c>
      <c r="D284" t="s">
        <v>1270</v>
      </c>
    </row>
    <row r="285" spans="1:4">
      <c r="A285" s="821">
        <v>284</v>
      </c>
      <c r="B285" t="s">
        <v>1246</v>
      </c>
      <c r="C285" t="s">
        <v>1271</v>
      </c>
      <c r="D285" t="s">
        <v>1272</v>
      </c>
    </row>
    <row r="286" spans="1:4">
      <c r="A286" s="821">
        <v>285</v>
      </c>
      <c r="B286" t="s">
        <v>1246</v>
      </c>
      <c r="C286" t="s">
        <v>1273</v>
      </c>
      <c r="D286" t="s">
        <v>1274</v>
      </c>
    </row>
    <row r="287" spans="1:4">
      <c r="A287" s="821">
        <v>286</v>
      </c>
      <c r="B287" t="s">
        <v>1246</v>
      </c>
      <c r="C287" t="s">
        <v>1275</v>
      </c>
      <c r="D287" t="s">
        <v>1276</v>
      </c>
    </row>
    <row r="288" spans="1:4">
      <c r="A288" s="821">
        <v>287</v>
      </c>
      <c r="B288" t="s">
        <v>1246</v>
      </c>
      <c r="C288" t="s">
        <v>1277</v>
      </c>
      <c r="D288" t="s">
        <v>1278</v>
      </c>
    </row>
    <row r="289" spans="1:4">
      <c r="A289" s="821">
        <v>288</v>
      </c>
      <c r="B289" t="s">
        <v>1246</v>
      </c>
      <c r="C289" t="s">
        <v>1279</v>
      </c>
      <c r="D289" t="s">
        <v>1280</v>
      </c>
    </row>
    <row r="290" spans="1:4">
      <c r="A290" s="821">
        <v>289</v>
      </c>
      <c r="B290" t="s">
        <v>1246</v>
      </c>
      <c r="C290" t="s">
        <v>1281</v>
      </c>
      <c r="D290" t="s">
        <v>1282</v>
      </c>
    </row>
    <row r="291" spans="1:4">
      <c r="A291" s="821">
        <v>290</v>
      </c>
      <c r="B291" t="s">
        <v>1246</v>
      </c>
      <c r="C291" t="s">
        <v>1283</v>
      </c>
      <c r="D291" t="s">
        <v>1284</v>
      </c>
    </row>
    <row r="292" spans="1:4">
      <c r="A292" s="821">
        <v>291</v>
      </c>
      <c r="B292" t="s">
        <v>1285</v>
      </c>
      <c r="C292" t="s">
        <v>1287</v>
      </c>
      <c r="D292" t="s">
        <v>1288</v>
      </c>
    </row>
    <row r="293" spans="1:4">
      <c r="A293" s="821">
        <v>292</v>
      </c>
      <c r="B293" t="s">
        <v>1285</v>
      </c>
      <c r="C293" t="s">
        <v>1289</v>
      </c>
      <c r="D293" t="s">
        <v>1290</v>
      </c>
    </row>
    <row r="294" spans="1:4">
      <c r="A294" s="821">
        <v>293</v>
      </c>
      <c r="B294" t="s">
        <v>1285</v>
      </c>
      <c r="C294" t="s">
        <v>1291</v>
      </c>
      <c r="D294" t="s">
        <v>1292</v>
      </c>
    </row>
    <row r="295" spans="1:4">
      <c r="A295" s="821">
        <v>294</v>
      </c>
      <c r="B295" t="s">
        <v>1285</v>
      </c>
      <c r="C295" t="s">
        <v>1293</v>
      </c>
      <c r="D295" t="s">
        <v>1294</v>
      </c>
    </row>
    <row r="296" spans="1:4">
      <c r="A296" s="821">
        <v>295</v>
      </c>
      <c r="B296" t="s">
        <v>1285</v>
      </c>
      <c r="C296" t="s">
        <v>1295</v>
      </c>
      <c r="D296" t="s">
        <v>1296</v>
      </c>
    </row>
    <row r="297" spans="1:4">
      <c r="A297" s="821">
        <v>296</v>
      </c>
      <c r="B297" t="s">
        <v>1285</v>
      </c>
      <c r="C297" t="s">
        <v>1297</v>
      </c>
      <c r="D297" t="s">
        <v>1298</v>
      </c>
    </row>
    <row r="298" spans="1:4">
      <c r="A298" s="821">
        <v>297</v>
      </c>
      <c r="B298" t="s">
        <v>1285</v>
      </c>
      <c r="C298" t="s">
        <v>1285</v>
      </c>
      <c r="D298" t="s">
        <v>1286</v>
      </c>
    </row>
    <row r="299" spans="1:4">
      <c r="A299" s="821">
        <v>298</v>
      </c>
      <c r="B299" t="s">
        <v>1285</v>
      </c>
      <c r="C299" t="s">
        <v>1299</v>
      </c>
      <c r="D299" t="s">
        <v>1300</v>
      </c>
    </row>
    <row r="300" spans="1:4">
      <c r="A300" s="821">
        <v>299</v>
      </c>
      <c r="B300" t="s">
        <v>1285</v>
      </c>
      <c r="C300" t="s">
        <v>1301</v>
      </c>
      <c r="D300" t="s">
        <v>1302</v>
      </c>
    </row>
    <row r="301" spans="1:4">
      <c r="A301" s="821">
        <v>300</v>
      </c>
      <c r="B301" t="s">
        <v>1285</v>
      </c>
      <c r="C301" t="s">
        <v>1303</v>
      </c>
      <c r="D301" t="s">
        <v>1304</v>
      </c>
    </row>
    <row r="302" spans="1:4">
      <c r="A302" s="821">
        <v>301</v>
      </c>
      <c r="B302" t="s">
        <v>1285</v>
      </c>
      <c r="C302" t="s">
        <v>1305</v>
      </c>
      <c r="D302" t="s">
        <v>1306</v>
      </c>
    </row>
    <row r="303" spans="1:4">
      <c r="A303" s="821">
        <v>302</v>
      </c>
      <c r="B303" t="s">
        <v>1285</v>
      </c>
      <c r="C303" t="s">
        <v>1307</v>
      </c>
      <c r="D303" t="s">
        <v>1308</v>
      </c>
    </row>
    <row r="304" spans="1:4">
      <c r="A304" s="821">
        <v>303</v>
      </c>
      <c r="B304" t="s">
        <v>1285</v>
      </c>
      <c r="C304" t="s">
        <v>1309</v>
      </c>
      <c r="D304" t="s">
        <v>1310</v>
      </c>
    </row>
    <row r="305" spans="1:4">
      <c r="A305" s="821">
        <v>304</v>
      </c>
      <c r="B305" t="s">
        <v>1285</v>
      </c>
      <c r="C305" t="s">
        <v>1311</v>
      </c>
      <c r="D305" t="s">
        <v>1312</v>
      </c>
    </row>
    <row r="306" spans="1:4">
      <c r="A306" s="821">
        <v>305</v>
      </c>
      <c r="B306" t="s">
        <v>1285</v>
      </c>
      <c r="C306" t="s">
        <v>1313</v>
      </c>
      <c r="D306" t="s">
        <v>1314</v>
      </c>
    </row>
    <row r="307" spans="1:4">
      <c r="A307" s="821">
        <v>306</v>
      </c>
      <c r="B307" t="s">
        <v>1285</v>
      </c>
      <c r="C307" t="s">
        <v>1315</v>
      </c>
      <c r="D307" t="s">
        <v>1316</v>
      </c>
    </row>
    <row r="308" spans="1:4">
      <c r="A308" s="821">
        <v>307</v>
      </c>
      <c r="B308" t="s">
        <v>1285</v>
      </c>
      <c r="C308" t="s">
        <v>1317</v>
      </c>
      <c r="D308" t="s">
        <v>1318</v>
      </c>
    </row>
    <row r="309" spans="1:4">
      <c r="A309" s="821">
        <v>308</v>
      </c>
      <c r="B309" t="s">
        <v>1285</v>
      </c>
      <c r="C309" t="s">
        <v>1319</v>
      </c>
      <c r="D309" t="s">
        <v>1320</v>
      </c>
    </row>
    <row r="310" spans="1:4">
      <c r="A310" s="821">
        <v>309</v>
      </c>
      <c r="B310" t="s">
        <v>1285</v>
      </c>
      <c r="C310" t="s">
        <v>1321</v>
      </c>
      <c r="D310" t="s">
        <v>1322</v>
      </c>
    </row>
    <row r="311" spans="1:4">
      <c r="A311" s="821">
        <v>310</v>
      </c>
      <c r="B311" t="s">
        <v>1285</v>
      </c>
      <c r="C311" t="s">
        <v>1323</v>
      </c>
      <c r="D311" t="s">
        <v>1324</v>
      </c>
    </row>
    <row r="312" spans="1:4">
      <c r="A312" s="821">
        <v>311</v>
      </c>
      <c r="B312" t="s">
        <v>1285</v>
      </c>
      <c r="C312" t="s">
        <v>1325</v>
      </c>
      <c r="D312" t="s">
        <v>1326</v>
      </c>
    </row>
    <row r="313" spans="1:4">
      <c r="A313" s="821">
        <v>312</v>
      </c>
      <c r="B313" t="s">
        <v>1285</v>
      </c>
      <c r="C313" t="s">
        <v>1327</v>
      </c>
      <c r="D313" t="s">
        <v>1328</v>
      </c>
    </row>
    <row r="314" spans="1:4">
      <c r="A314" s="821">
        <v>313</v>
      </c>
      <c r="B314" t="s">
        <v>1285</v>
      </c>
      <c r="C314" t="s">
        <v>1329</v>
      </c>
      <c r="D314" t="s">
        <v>1330</v>
      </c>
    </row>
    <row r="315" spans="1:4">
      <c r="A315" s="821">
        <v>314</v>
      </c>
      <c r="B315" t="s">
        <v>1285</v>
      </c>
      <c r="C315" t="s">
        <v>1331</v>
      </c>
      <c r="D315" t="s">
        <v>1332</v>
      </c>
    </row>
    <row r="316" spans="1:4">
      <c r="A316" s="821">
        <v>315</v>
      </c>
      <c r="B316" t="s">
        <v>1285</v>
      </c>
      <c r="C316" t="s">
        <v>1333</v>
      </c>
      <c r="D316" t="s">
        <v>1334</v>
      </c>
    </row>
    <row r="317" spans="1:4">
      <c r="A317" s="821">
        <v>316</v>
      </c>
      <c r="B317" t="s">
        <v>1285</v>
      </c>
      <c r="C317" t="s">
        <v>1335</v>
      </c>
      <c r="D317" t="s">
        <v>1336</v>
      </c>
    </row>
    <row r="318" spans="1:4">
      <c r="A318" s="821">
        <v>317</v>
      </c>
      <c r="B318" t="s">
        <v>1285</v>
      </c>
      <c r="C318" t="s">
        <v>1337</v>
      </c>
      <c r="D318" t="s">
        <v>1338</v>
      </c>
    </row>
    <row r="319" spans="1:4">
      <c r="A319" s="821">
        <v>318</v>
      </c>
      <c r="B319" t="s">
        <v>1285</v>
      </c>
      <c r="C319" t="s">
        <v>1339</v>
      </c>
      <c r="D319" t="s">
        <v>1340</v>
      </c>
    </row>
    <row r="320" spans="1:4">
      <c r="A320" s="821">
        <v>319</v>
      </c>
      <c r="B320" t="s">
        <v>1285</v>
      </c>
      <c r="C320" t="s">
        <v>1341</v>
      </c>
      <c r="D320" t="s">
        <v>1342</v>
      </c>
    </row>
    <row r="321" spans="1:4">
      <c r="A321" s="821">
        <v>320</v>
      </c>
      <c r="B321" t="s">
        <v>1285</v>
      </c>
      <c r="C321" t="s">
        <v>1343</v>
      </c>
      <c r="D321" t="s">
        <v>1344</v>
      </c>
    </row>
    <row r="322" spans="1:4">
      <c r="A322" s="821">
        <v>321</v>
      </c>
      <c r="B322" t="s">
        <v>1285</v>
      </c>
      <c r="C322" t="s">
        <v>1345</v>
      </c>
      <c r="D322" t="s">
        <v>1346</v>
      </c>
    </row>
    <row r="323" spans="1:4">
      <c r="A323" s="821">
        <v>322</v>
      </c>
      <c r="B323" t="s">
        <v>1285</v>
      </c>
      <c r="C323" t="s">
        <v>1347</v>
      </c>
      <c r="D323" t="s">
        <v>1348</v>
      </c>
    </row>
    <row r="324" spans="1:4">
      <c r="A324" s="821">
        <v>323</v>
      </c>
      <c r="B324" t="s">
        <v>1349</v>
      </c>
      <c r="C324" t="s">
        <v>1351</v>
      </c>
      <c r="D324" t="s">
        <v>1352</v>
      </c>
    </row>
    <row r="325" spans="1:4">
      <c r="A325" s="821">
        <v>324</v>
      </c>
      <c r="B325" t="s">
        <v>1349</v>
      </c>
      <c r="C325" t="s">
        <v>1353</v>
      </c>
      <c r="D325" t="s">
        <v>1354</v>
      </c>
    </row>
    <row r="326" spans="1:4">
      <c r="A326" s="821">
        <v>325</v>
      </c>
      <c r="B326" t="s">
        <v>1349</v>
      </c>
      <c r="C326" t="s">
        <v>767</v>
      </c>
      <c r="D326" t="s">
        <v>1355</v>
      </c>
    </row>
    <row r="327" spans="1:4">
      <c r="A327" s="821">
        <v>326</v>
      </c>
      <c r="B327" t="s">
        <v>1349</v>
      </c>
      <c r="C327" t="s">
        <v>1356</v>
      </c>
      <c r="D327" t="s">
        <v>1357</v>
      </c>
    </row>
    <row r="328" spans="1:4">
      <c r="A328" s="821">
        <v>327</v>
      </c>
      <c r="B328" t="s">
        <v>1349</v>
      </c>
      <c r="C328" t="s">
        <v>1349</v>
      </c>
      <c r="D328" t="s">
        <v>1350</v>
      </c>
    </row>
    <row r="329" spans="1:4">
      <c r="A329" s="821">
        <v>328</v>
      </c>
      <c r="B329" t="s">
        <v>1349</v>
      </c>
      <c r="C329" t="s">
        <v>1358</v>
      </c>
      <c r="D329" t="s">
        <v>1359</v>
      </c>
    </row>
    <row r="330" spans="1:4">
      <c r="A330" s="821">
        <v>329</v>
      </c>
      <c r="B330" t="s">
        <v>1349</v>
      </c>
      <c r="C330" t="s">
        <v>1360</v>
      </c>
      <c r="D330" t="s">
        <v>1361</v>
      </c>
    </row>
    <row r="331" spans="1:4">
      <c r="A331" s="821">
        <v>330</v>
      </c>
      <c r="B331" t="s">
        <v>1349</v>
      </c>
      <c r="C331" t="s">
        <v>1362</v>
      </c>
      <c r="D331" t="s">
        <v>1363</v>
      </c>
    </row>
    <row r="332" spans="1:4">
      <c r="A332" s="821">
        <v>331</v>
      </c>
      <c r="B332" t="s">
        <v>1349</v>
      </c>
      <c r="C332" t="s">
        <v>1364</v>
      </c>
      <c r="D332" t="s">
        <v>1365</v>
      </c>
    </row>
    <row r="333" spans="1:4">
      <c r="A333" s="821">
        <v>332</v>
      </c>
      <c r="B333" t="s">
        <v>1349</v>
      </c>
      <c r="C333" t="s">
        <v>1366</v>
      </c>
      <c r="D333" t="s">
        <v>1367</v>
      </c>
    </row>
    <row r="334" spans="1:4">
      <c r="A334" s="821">
        <v>333</v>
      </c>
      <c r="B334" t="s">
        <v>1349</v>
      </c>
      <c r="C334" t="s">
        <v>1368</v>
      </c>
      <c r="D334" t="s">
        <v>1369</v>
      </c>
    </row>
    <row r="335" spans="1:4">
      <c r="A335" s="821">
        <v>334</v>
      </c>
      <c r="B335" t="s">
        <v>1349</v>
      </c>
      <c r="C335" t="s">
        <v>1370</v>
      </c>
      <c r="D335" t="s">
        <v>1371</v>
      </c>
    </row>
    <row r="336" spans="1:4">
      <c r="A336" s="821">
        <v>335</v>
      </c>
      <c r="B336" t="s">
        <v>1349</v>
      </c>
      <c r="C336" t="s">
        <v>1372</v>
      </c>
      <c r="D336" t="s">
        <v>1373</v>
      </c>
    </row>
    <row r="337" spans="1:4">
      <c r="A337" s="821">
        <v>336</v>
      </c>
      <c r="B337" t="s">
        <v>1349</v>
      </c>
      <c r="C337" t="s">
        <v>1374</v>
      </c>
      <c r="D337" t="s">
        <v>1375</v>
      </c>
    </row>
    <row r="338" spans="1:4">
      <c r="A338" s="821">
        <v>337</v>
      </c>
      <c r="B338" t="s">
        <v>1349</v>
      </c>
      <c r="C338" t="s">
        <v>1376</v>
      </c>
      <c r="D338" t="s">
        <v>1377</v>
      </c>
    </row>
    <row r="339" spans="1:4">
      <c r="A339" s="821">
        <v>338</v>
      </c>
      <c r="B339" t="s">
        <v>1349</v>
      </c>
      <c r="C339" t="s">
        <v>1378</v>
      </c>
      <c r="D339" t="s">
        <v>1379</v>
      </c>
    </row>
    <row r="340" spans="1:4">
      <c r="A340" s="821">
        <v>339</v>
      </c>
      <c r="B340" t="s">
        <v>1349</v>
      </c>
      <c r="C340" t="s">
        <v>1380</v>
      </c>
      <c r="D340" t="s">
        <v>1381</v>
      </c>
    </row>
    <row r="341" spans="1:4">
      <c r="A341" s="821">
        <v>340</v>
      </c>
      <c r="B341" t="s">
        <v>1349</v>
      </c>
      <c r="C341" t="s">
        <v>1382</v>
      </c>
      <c r="D341" t="s">
        <v>1383</v>
      </c>
    </row>
    <row r="342" spans="1:4">
      <c r="A342" s="821">
        <v>341</v>
      </c>
      <c r="B342" t="s">
        <v>1349</v>
      </c>
      <c r="C342" t="s">
        <v>1384</v>
      </c>
      <c r="D342" t="s">
        <v>1385</v>
      </c>
    </row>
    <row r="343" spans="1:4">
      <c r="A343" s="821">
        <v>342</v>
      </c>
      <c r="B343" t="s">
        <v>1349</v>
      </c>
      <c r="C343" t="s">
        <v>1386</v>
      </c>
      <c r="D343" t="s">
        <v>1387</v>
      </c>
    </row>
    <row r="344" spans="1:4">
      <c r="A344" s="821">
        <v>343</v>
      </c>
      <c r="B344" t="s">
        <v>1349</v>
      </c>
      <c r="C344" t="s">
        <v>1388</v>
      </c>
      <c r="D344" t="s">
        <v>1389</v>
      </c>
    </row>
    <row r="345" spans="1:4">
      <c r="A345" s="821">
        <v>344</v>
      </c>
      <c r="B345" t="s">
        <v>1390</v>
      </c>
      <c r="C345" t="s">
        <v>1392</v>
      </c>
      <c r="D345" t="s">
        <v>1393</v>
      </c>
    </row>
    <row r="346" spans="1:4">
      <c r="A346" s="821">
        <v>345</v>
      </c>
      <c r="B346" t="s">
        <v>1390</v>
      </c>
      <c r="C346" t="s">
        <v>1394</v>
      </c>
      <c r="D346" t="s">
        <v>1395</v>
      </c>
    </row>
    <row r="347" spans="1:4">
      <c r="A347" s="821">
        <v>346</v>
      </c>
      <c r="B347" t="s">
        <v>1390</v>
      </c>
      <c r="C347" t="s">
        <v>1396</v>
      </c>
      <c r="D347" t="s">
        <v>1397</v>
      </c>
    </row>
    <row r="348" spans="1:4">
      <c r="A348" s="821">
        <v>347</v>
      </c>
      <c r="B348" t="s">
        <v>1390</v>
      </c>
      <c r="C348" t="s">
        <v>1398</v>
      </c>
      <c r="D348" t="s">
        <v>1399</v>
      </c>
    </row>
    <row r="349" spans="1:4">
      <c r="A349" s="821">
        <v>348</v>
      </c>
      <c r="B349" t="s">
        <v>1390</v>
      </c>
      <c r="C349" t="s">
        <v>1400</v>
      </c>
      <c r="D349" t="s">
        <v>1401</v>
      </c>
    </row>
    <row r="350" spans="1:4">
      <c r="A350" s="821">
        <v>349</v>
      </c>
      <c r="B350" t="s">
        <v>1390</v>
      </c>
      <c r="C350" t="s">
        <v>1402</v>
      </c>
      <c r="D350" t="s">
        <v>1403</v>
      </c>
    </row>
    <row r="351" spans="1:4">
      <c r="A351" s="821">
        <v>350</v>
      </c>
      <c r="B351" t="s">
        <v>1390</v>
      </c>
      <c r="C351" t="s">
        <v>1404</v>
      </c>
      <c r="D351" t="s">
        <v>1405</v>
      </c>
    </row>
    <row r="352" spans="1:4">
      <c r="A352" s="821">
        <v>351</v>
      </c>
      <c r="B352" t="s">
        <v>1390</v>
      </c>
      <c r="C352" t="s">
        <v>1390</v>
      </c>
      <c r="D352" t="s">
        <v>1391</v>
      </c>
    </row>
    <row r="353" spans="1:4">
      <c r="A353" s="821">
        <v>352</v>
      </c>
      <c r="B353" t="s">
        <v>1390</v>
      </c>
      <c r="C353" t="s">
        <v>1406</v>
      </c>
      <c r="D353" t="s">
        <v>1407</v>
      </c>
    </row>
    <row r="354" spans="1:4">
      <c r="A354" s="821">
        <v>353</v>
      </c>
      <c r="B354" t="s">
        <v>1390</v>
      </c>
      <c r="C354" t="s">
        <v>1408</v>
      </c>
      <c r="D354" t="s">
        <v>1409</v>
      </c>
    </row>
    <row r="355" spans="1:4">
      <c r="A355" s="821">
        <v>354</v>
      </c>
      <c r="B355" t="s">
        <v>1390</v>
      </c>
      <c r="C355" t="s">
        <v>1410</v>
      </c>
      <c r="D355" t="s">
        <v>1411</v>
      </c>
    </row>
    <row r="356" spans="1:4">
      <c r="A356" s="821">
        <v>355</v>
      </c>
      <c r="B356" t="s">
        <v>1390</v>
      </c>
      <c r="C356" t="s">
        <v>1412</v>
      </c>
      <c r="D356" t="s">
        <v>1413</v>
      </c>
    </row>
    <row r="357" spans="1:4">
      <c r="A357" s="821">
        <v>356</v>
      </c>
      <c r="B357" t="s">
        <v>1390</v>
      </c>
      <c r="C357" t="s">
        <v>1414</v>
      </c>
      <c r="D357" t="s">
        <v>1415</v>
      </c>
    </row>
    <row r="358" spans="1:4">
      <c r="A358" s="821">
        <v>357</v>
      </c>
      <c r="B358" t="s">
        <v>1390</v>
      </c>
      <c r="C358" t="s">
        <v>1416</v>
      </c>
      <c r="D358" t="s">
        <v>1417</v>
      </c>
    </row>
    <row r="359" spans="1:4">
      <c r="A359" s="821">
        <v>358</v>
      </c>
      <c r="B359" t="s">
        <v>1390</v>
      </c>
      <c r="C359" t="s">
        <v>1418</v>
      </c>
      <c r="D359" t="s">
        <v>1419</v>
      </c>
    </row>
    <row r="360" spans="1:4">
      <c r="A360" s="821">
        <v>359</v>
      </c>
      <c r="B360" t="s">
        <v>1390</v>
      </c>
      <c r="C360" t="s">
        <v>1420</v>
      </c>
      <c r="D360" t="s">
        <v>1421</v>
      </c>
    </row>
    <row r="361" spans="1:4">
      <c r="A361" s="821">
        <v>360</v>
      </c>
      <c r="B361" t="s">
        <v>1390</v>
      </c>
      <c r="C361" t="s">
        <v>1422</v>
      </c>
      <c r="D361" t="s">
        <v>1423</v>
      </c>
    </row>
    <row r="362" spans="1:4">
      <c r="A362" s="821">
        <v>361</v>
      </c>
      <c r="B362" t="s">
        <v>1390</v>
      </c>
      <c r="C362" t="s">
        <v>1424</v>
      </c>
      <c r="D362" t="s">
        <v>1425</v>
      </c>
    </row>
    <row r="363" spans="1:4">
      <c r="A363" s="821">
        <v>362</v>
      </c>
      <c r="B363" t="s">
        <v>1390</v>
      </c>
      <c r="C363" t="s">
        <v>1426</v>
      </c>
      <c r="D363" t="s">
        <v>1427</v>
      </c>
    </row>
    <row r="364" spans="1:4">
      <c r="A364" s="821">
        <v>363</v>
      </c>
      <c r="B364" t="s">
        <v>1390</v>
      </c>
      <c r="C364" t="s">
        <v>1428</v>
      </c>
      <c r="D364" t="s">
        <v>1429</v>
      </c>
    </row>
    <row r="365" spans="1:4">
      <c r="A365" s="821">
        <v>364</v>
      </c>
      <c r="B365" t="s">
        <v>1390</v>
      </c>
      <c r="C365" t="s">
        <v>1430</v>
      </c>
      <c r="D365" t="s">
        <v>1431</v>
      </c>
    </row>
    <row r="366" spans="1:4">
      <c r="A366" s="821">
        <v>365</v>
      </c>
      <c r="B366" t="s">
        <v>1390</v>
      </c>
      <c r="C366" t="s">
        <v>1432</v>
      </c>
      <c r="D366" t="s">
        <v>1433</v>
      </c>
    </row>
    <row r="367" spans="1:4">
      <c r="A367" s="821">
        <v>366</v>
      </c>
      <c r="B367" t="s">
        <v>1390</v>
      </c>
      <c r="C367" t="s">
        <v>1434</v>
      </c>
      <c r="D367" t="s">
        <v>1435</v>
      </c>
    </row>
    <row r="368" spans="1:4">
      <c r="A368" s="821">
        <v>367</v>
      </c>
      <c r="B368" t="s">
        <v>1390</v>
      </c>
      <c r="C368" t="s">
        <v>1436</v>
      </c>
      <c r="D368" t="s">
        <v>1437</v>
      </c>
    </row>
    <row r="369" spans="1:4">
      <c r="A369" s="821">
        <v>368</v>
      </c>
      <c r="B369" t="s">
        <v>1390</v>
      </c>
      <c r="C369" t="s">
        <v>1438</v>
      </c>
      <c r="D369" t="s">
        <v>1439</v>
      </c>
    </row>
    <row r="370" spans="1:4">
      <c r="A370" s="821">
        <v>369</v>
      </c>
      <c r="B370" t="s">
        <v>1390</v>
      </c>
      <c r="C370" t="s">
        <v>1440</v>
      </c>
      <c r="D370" t="s">
        <v>1441</v>
      </c>
    </row>
    <row r="371" spans="1:4">
      <c r="A371" s="821">
        <v>370</v>
      </c>
      <c r="B371" t="s">
        <v>1442</v>
      </c>
      <c r="C371" t="s">
        <v>1442</v>
      </c>
      <c r="D371" t="s">
        <v>1443</v>
      </c>
    </row>
    <row r="372" spans="1:4">
      <c r="A372" s="821">
        <v>371</v>
      </c>
      <c r="B372" t="s">
        <v>1444</v>
      </c>
      <c r="C372" t="s">
        <v>1444</v>
      </c>
      <c r="D372" t="s">
        <v>1445</v>
      </c>
    </row>
    <row r="373" spans="1:4">
      <c r="A373" s="821">
        <v>372</v>
      </c>
      <c r="B373" t="s">
        <v>1446</v>
      </c>
      <c r="C373" t="s">
        <v>1448</v>
      </c>
      <c r="D373" t="s">
        <v>1449</v>
      </c>
    </row>
    <row r="374" spans="1:4">
      <c r="A374" s="821">
        <v>373</v>
      </c>
      <c r="B374" t="s">
        <v>1446</v>
      </c>
      <c r="C374" t="s">
        <v>1450</v>
      </c>
      <c r="D374" t="s">
        <v>1451</v>
      </c>
    </row>
    <row r="375" spans="1:4">
      <c r="A375" s="821">
        <v>374</v>
      </c>
      <c r="B375" t="s">
        <v>1446</v>
      </c>
      <c r="C375" t="s">
        <v>1452</v>
      </c>
      <c r="D375" t="s">
        <v>1453</v>
      </c>
    </row>
    <row r="376" spans="1:4">
      <c r="A376" s="821">
        <v>375</v>
      </c>
      <c r="B376" t="s">
        <v>1446</v>
      </c>
      <c r="C376" t="s">
        <v>1454</v>
      </c>
      <c r="D376" t="s">
        <v>1455</v>
      </c>
    </row>
    <row r="377" spans="1:4">
      <c r="A377" s="821">
        <v>376</v>
      </c>
      <c r="B377" t="s">
        <v>1446</v>
      </c>
      <c r="C377" t="s">
        <v>1446</v>
      </c>
      <c r="D377" t="s">
        <v>1447</v>
      </c>
    </row>
    <row r="378" spans="1:4">
      <c r="A378" s="821">
        <v>377</v>
      </c>
      <c r="B378" t="s">
        <v>1446</v>
      </c>
      <c r="C378" t="s">
        <v>1456</v>
      </c>
      <c r="D378" t="s">
        <v>1457</v>
      </c>
    </row>
    <row r="379" spans="1:4">
      <c r="A379" s="821">
        <v>378</v>
      </c>
      <c r="B379" t="s">
        <v>1446</v>
      </c>
      <c r="C379" t="s">
        <v>1458</v>
      </c>
      <c r="D379" t="s">
        <v>1459</v>
      </c>
    </row>
    <row r="380" spans="1:4">
      <c r="A380" s="821">
        <v>379</v>
      </c>
      <c r="B380" t="s">
        <v>1446</v>
      </c>
      <c r="C380" t="s">
        <v>1460</v>
      </c>
      <c r="D380" t="s">
        <v>1461</v>
      </c>
    </row>
    <row r="381" spans="1:4">
      <c r="A381" s="821">
        <v>380</v>
      </c>
      <c r="B381" t="s">
        <v>1446</v>
      </c>
      <c r="C381" t="s">
        <v>1462</v>
      </c>
      <c r="D381" t="s">
        <v>1463</v>
      </c>
    </row>
    <row r="382" spans="1:4">
      <c r="A382" s="821">
        <v>381</v>
      </c>
      <c r="B382" t="s">
        <v>1446</v>
      </c>
      <c r="C382" t="s">
        <v>1464</v>
      </c>
      <c r="D382" t="s">
        <v>1465</v>
      </c>
    </row>
    <row r="383" spans="1:4">
      <c r="A383" s="821">
        <v>382</v>
      </c>
      <c r="B383" t="s">
        <v>1446</v>
      </c>
      <c r="C383" t="s">
        <v>1466</v>
      </c>
      <c r="D383" t="s">
        <v>1467</v>
      </c>
    </row>
    <row r="384" spans="1:4">
      <c r="A384" s="821">
        <v>383</v>
      </c>
      <c r="B384" t="s">
        <v>1446</v>
      </c>
      <c r="C384" t="s">
        <v>1468</v>
      </c>
      <c r="D384" t="s">
        <v>1469</v>
      </c>
    </row>
    <row r="385" spans="1:4">
      <c r="A385" s="821">
        <v>384</v>
      </c>
      <c r="B385" t="s">
        <v>1446</v>
      </c>
      <c r="C385" t="s">
        <v>1470</v>
      </c>
      <c r="D385" t="s">
        <v>1471</v>
      </c>
    </row>
    <row r="386" spans="1:4">
      <c r="A386" s="821">
        <v>385</v>
      </c>
      <c r="B386" t="s">
        <v>1446</v>
      </c>
      <c r="C386" t="s">
        <v>1472</v>
      </c>
      <c r="D386" t="s">
        <v>1473</v>
      </c>
    </row>
    <row r="387" spans="1:4">
      <c r="A387" s="821">
        <v>386</v>
      </c>
      <c r="B387" t="s">
        <v>1446</v>
      </c>
      <c r="C387" t="s">
        <v>1474</v>
      </c>
      <c r="D387" t="s">
        <v>1475</v>
      </c>
    </row>
    <row r="388" spans="1:4">
      <c r="A388" s="821">
        <v>387</v>
      </c>
      <c r="B388" t="s">
        <v>1446</v>
      </c>
      <c r="C388" t="s">
        <v>1476</v>
      </c>
      <c r="D388" t="s">
        <v>1477</v>
      </c>
    </row>
    <row r="389" spans="1:4">
      <c r="A389" s="821">
        <v>388</v>
      </c>
      <c r="B389" t="s">
        <v>1446</v>
      </c>
      <c r="C389" t="s">
        <v>1478</v>
      </c>
      <c r="D389" t="s">
        <v>1479</v>
      </c>
    </row>
    <row r="390" spans="1:4">
      <c r="A390" s="821">
        <v>389</v>
      </c>
      <c r="B390" t="s">
        <v>1446</v>
      </c>
      <c r="C390" t="s">
        <v>1480</v>
      </c>
      <c r="D390" t="s">
        <v>1481</v>
      </c>
    </row>
    <row r="391" spans="1:4">
      <c r="A391" s="821">
        <v>390</v>
      </c>
      <c r="B391" t="s">
        <v>1446</v>
      </c>
      <c r="C391" t="s">
        <v>1482</v>
      </c>
      <c r="D391" t="s">
        <v>1483</v>
      </c>
    </row>
    <row r="392" spans="1:4">
      <c r="A392" s="821">
        <v>391</v>
      </c>
      <c r="B392" t="s">
        <v>1446</v>
      </c>
      <c r="C392" t="s">
        <v>1484</v>
      </c>
      <c r="D392" t="s">
        <v>1485</v>
      </c>
    </row>
    <row r="393" spans="1:4">
      <c r="A393" s="821">
        <v>392</v>
      </c>
      <c r="B393" t="s">
        <v>1486</v>
      </c>
      <c r="C393" t="s">
        <v>1000</v>
      </c>
      <c r="D393" t="s">
        <v>1488</v>
      </c>
    </row>
    <row r="394" spans="1:4">
      <c r="A394" s="821">
        <v>393</v>
      </c>
      <c r="B394" t="s">
        <v>1486</v>
      </c>
      <c r="C394" t="s">
        <v>1489</v>
      </c>
      <c r="D394" t="s">
        <v>1490</v>
      </c>
    </row>
    <row r="395" spans="1:4">
      <c r="A395" s="821">
        <v>394</v>
      </c>
      <c r="B395" t="s">
        <v>1486</v>
      </c>
      <c r="C395" t="s">
        <v>1491</v>
      </c>
      <c r="D395" t="s">
        <v>1492</v>
      </c>
    </row>
    <row r="396" spans="1:4">
      <c r="A396" s="821">
        <v>395</v>
      </c>
      <c r="B396" t="s">
        <v>1486</v>
      </c>
      <c r="C396" t="s">
        <v>1493</v>
      </c>
      <c r="D396" t="s">
        <v>1494</v>
      </c>
    </row>
    <row r="397" spans="1:4">
      <c r="A397" s="821">
        <v>396</v>
      </c>
      <c r="B397" t="s">
        <v>1486</v>
      </c>
      <c r="C397" t="s">
        <v>1495</v>
      </c>
      <c r="D397" t="s">
        <v>1496</v>
      </c>
    </row>
    <row r="398" spans="1:4">
      <c r="A398" s="821">
        <v>397</v>
      </c>
      <c r="B398" t="s">
        <v>1486</v>
      </c>
      <c r="C398" t="s">
        <v>1497</v>
      </c>
      <c r="D398" t="s">
        <v>1498</v>
      </c>
    </row>
    <row r="399" spans="1:4">
      <c r="A399" s="821">
        <v>398</v>
      </c>
      <c r="B399" t="s">
        <v>1486</v>
      </c>
      <c r="C399" t="s">
        <v>1486</v>
      </c>
      <c r="D399" t="s">
        <v>1487</v>
      </c>
    </row>
    <row r="400" spans="1:4">
      <c r="A400" s="821">
        <v>399</v>
      </c>
      <c r="B400" t="s">
        <v>1486</v>
      </c>
      <c r="C400" t="s">
        <v>1499</v>
      </c>
      <c r="D400" t="s">
        <v>1500</v>
      </c>
    </row>
    <row r="401" spans="1:4">
      <c r="A401" s="821">
        <v>400</v>
      </c>
      <c r="B401" t="s">
        <v>1486</v>
      </c>
      <c r="C401" t="s">
        <v>1501</v>
      </c>
      <c r="D401" t="s">
        <v>1502</v>
      </c>
    </row>
    <row r="402" spans="1:4">
      <c r="A402" s="821">
        <v>401</v>
      </c>
      <c r="B402" t="s">
        <v>1486</v>
      </c>
      <c r="C402" t="s">
        <v>1503</v>
      </c>
      <c r="D402" t="s">
        <v>1504</v>
      </c>
    </row>
    <row r="403" spans="1:4">
      <c r="A403" s="821">
        <v>402</v>
      </c>
      <c r="B403" t="s">
        <v>1486</v>
      </c>
      <c r="C403" t="s">
        <v>1505</v>
      </c>
      <c r="D403" t="s">
        <v>1506</v>
      </c>
    </row>
    <row r="404" spans="1:4">
      <c r="A404" s="821">
        <v>403</v>
      </c>
      <c r="B404" t="s">
        <v>1486</v>
      </c>
      <c r="C404" t="s">
        <v>1507</v>
      </c>
      <c r="D404" t="s">
        <v>1508</v>
      </c>
    </row>
    <row r="405" spans="1:4">
      <c r="A405" s="821">
        <v>404</v>
      </c>
      <c r="B405" t="s">
        <v>1486</v>
      </c>
      <c r="C405" t="s">
        <v>1509</v>
      </c>
      <c r="D405" t="s">
        <v>1510</v>
      </c>
    </row>
    <row r="406" spans="1:4">
      <c r="A406" s="821">
        <v>405</v>
      </c>
      <c r="B406" t="s">
        <v>1486</v>
      </c>
      <c r="C406" t="s">
        <v>1511</v>
      </c>
      <c r="D406" t="s">
        <v>1512</v>
      </c>
    </row>
    <row r="407" spans="1:4">
      <c r="A407" s="821">
        <v>406</v>
      </c>
      <c r="B407" t="s">
        <v>1486</v>
      </c>
      <c r="C407" t="s">
        <v>1513</v>
      </c>
      <c r="D407" t="s">
        <v>1514</v>
      </c>
    </row>
    <row r="408" spans="1:4">
      <c r="A408" s="821">
        <v>407</v>
      </c>
      <c r="B408" t="s">
        <v>1486</v>
      </c>
      <c r="C408" t="s">
        <v>1515</v>
      </c>
      <c r="D408" t="s">
        <v>1516</v>
      </c>
    </row>
    <row r="409" spans="1:4">
      <c r="A409" s="821">
        <v>408</v>
      </c>
      <c r="B409" t="s">
        <v>1486</v>
      </c>
      <c r="C409" t="s">
        <v>1517</v>
      </c>
      <c r="D409" t="s">
        <v>1518</v>
      </c>
    </row>
    <row r="410" spans="1:4">
      <c r="A410" s="821">
        <v>409</v>
      </c>
      <c r="B410" t="s">
        <v>1519</v>
      </c>
      <c r="C410" t="s">
        <v>1521</v>
      </c>
      <c r="D410" t="s">
        <v>1522</v>
      </c>
    </row>
    <row r="411" spans="1:4">
      <c r="A411" s="821">
        <v>410</v>
      </c>
      <c r="B411" t="s">
        <v>1519</v>
      </c>
      <c r="C411" t="s">
        <v>1523</v>
      </c>
      <c r="D411" t="s">
        <v>1524</v>
      </c>
    </row>
    <row r="412" spans="1:4">
      <c r="A412" s="821">
        <v>411</v>
      </c>
      <c r="B412" t="s">
        <v>1519</v>
      </c>
      <c r="C412" t="s">
        <v>1525</v>
      </c>
      <c r="D412" t="s">
        <v>1526</v>
      </c>
    </row>
    <row r="413" spans="1:4">
      <c r="A413" s="821">
        <v>412</v>
      </c>
      <c r="B413" t="s">
        <v>1519</v>
      </c>
      <c r="C413" t="s">
        <v>1527</v>
      </c>
      <c r="D413" t="s">
        <v>1528</v>
      </c>
    </row>
    <row r="414" spans="1:4">
      <c r="A414" s="821">
        <v>413</v>
      </c>
      <c r="B414" t="s">
        <v>1519</v>
      </c>
      <c r="C414" t="s">
        <v>1529</v>
      </c>
      <c r="D414" t="s">
        <v>1530</v>
      </c>
    </row>
    <row r="415" spans="1:4">
      <c r="A415" s="821">
        <v>414</v>
      </c>
      <c r="B415" t="s">
        <v>1519</v>
      </c>
      <c r="C415" t="s">
        <v>1531</v>
      </c>
      <c r="D415" t="s">
        <v>1532</v>
      </c>
    </row>
    <row r="416" spans="1:4">
      <c r="A416" s="821">
        <v>415</v>
      </c>
      <c r="B416" t="s">
        <v>1519</v>
      </c>
      <c r="C416" t="s">
        <v>1533</v>
      </c>
      <c r="D416" t="s">
        <v>1534</v>
      </c>
    </row>
    <row r="417" spans="1:4">
      <c r="A417" s="821">
        <v>416</v>
      </c>
      <c r="B417" t="s">
        <v>1519</v>
      </c>
      <c r="C417" t="s">
        <v>1535</v>
      </c>
      <c r="D417" t="s">
        <v>1536</v>
      </c>
    </row>
    <row r="418" spans="1:4">
      <c r="A418" s="821">
        <v>417</v>
      </c>
      <c r="B418" t="s">
        <v>1519</v>
      </c>
      <c r="C418" t="s">
        <v>1537</v>
      </c>
      <c r="D418" t="s">
        <v>1538</v>
      </c>
    </row>
    <row r="419" spans="1:4">
      <c r="A419" s="821">
        <v>418</v>
      </c>
      <c r="B419" t="s">
        <v>1519</v>
      </c>
      <c r="C419" t="s">
        <v>1539</v>
      </c>
      <c r="D419" t="s">
        <v>1540</v>
      </c>
    </row>
    <row r="420" spans="1:4">
      <c r="A420" s="821">
        <v>419</v>
      </c>
      <c r="B420" t="s">
        <v>1519</v>
      </c>
      <c r="C420" t="s">
        <v>1541</v>
      </c>
      <c r="D420" t="s">
        <v>1542</v>
      </c>
    </row>
    <row r="421" spans="1:4">
      <c r="A421" s="821">
        <v>420</v>
      </c>
      <c r="B421" t="s">
        <v>1519</v>
      </c>
      <c r="C421" t="s">
        <v>1519</v>
      </c>
      <c r="D421" t="s">
        <v>1520</v>
      </c>
    </row>
    <row r="422" spans="1:4">
      <c r="A422" s="821">
        <v>421</v>
      </c>
      <c r="B422" t="s">
        <v>1519</v>
      </c>
      <c r="C422" t="s">
        <v>1543</v>
      </c>
      <c r="D422" t="s">
        <v>1544</v>
      </c>
    </row>
    <row r="423" spans="1:4">
      <c r="A423" s="821">
        <v>422</v>
      </c>
      <c r="B423" t="s">
        <v>1519</v>
      </c>
      <c r="C423" t="s">
        <v>1545</v>
      </c>
      <c r="D423" t="s">
        <v>1546</v>
      </c>
    </row>
    <row r="424" spans="1:4">
      <c r="A424" s="821">
        <v>423</v>
      </c>
      <c r="B424" t="s">
        <v>1519</v>
      </c>
      <c r="C424" t="s">
        <v>1547</v>
      </c>
      <c r="D424" t="s">
        <v>1548</v>
      </c>
    </row>
    <row r="425" spans="1:4">
      <c r="A425" s="821">
        <v>424</v>
      </c>
      <c r="B425" t="s">
        <v>1519</v>
      </c>
      <c r="C425" t="s">
        <v>1194</v>
      </c>
      <c r="D425" t="s">
        <v>1549</v>
      </c>
    </row>
    <row r="426" spans="1:4">
      <c r="A426" s="821">
        <v>425</v>
      </c>
      <c r="B426" t="s">
        <v>1519</v>
      </c>
      <c r="C426" t="s">
        <v>1550</v>
      </c>
      <c r="D426" t="s">
        <v>1551</v>
      </c>
    </row>
    <row r="427" spans="1:4">
      <c r="A427" s="821">
        <v>426</v>
      </c>
      <c r="B427" t="s">
        <v>1519</v>
      </c>
      <c r="C427" t="s">
        <v>1552</v>
      </c>
      <c r="D427" t="s">
        <v>1553</v>
      </c>
    </row>
    <row r="428" spans="1:4">
      <c r="A428" s="821">
        <v>427</v>
      </c>
      <c r="B428" t="s">
        <v>1519</v>
      </c>
      <c r="C428" t="s">
        <v>1554</v>
      </c>
      <c r="D428" t="s">
        <v>1555</v>
      </c>
    </row>
    <row r="429" spans="1:4">
      <c r="A429" s="821">
        <v>428</v>
      </c>
      <c r="B429" t="s">
        <v>1519</v>
      </c>
      <c r="C429" t="s">
        <v>1556</v>
      </c>
      <c r="D429" t="s">
        <v>1557</v>
      </c>
    </row>
    <row r="430" spans="1:4">
      <c r="A430" s="821">
        <v>429</v>
      </c>
      <c r="B430" t="s">
        <v>1519</v>
      </c>
      <c r="C430" t="s">
        <v>1558</v>
      </c>
      <c r="D430" t="s">
        <v>1559</v>
      </c>
    </row>
    <row r="431" spans="1:4">
      <c r="A431" s="821">
        <v>430</v>
      </c>
      <c r="B431" t="s">
        <v>1519</v>
      </c>
      <c r="C431" t="s">
        <v>1560</v>
      </c>
      <c r="D431" t="s">
        <v>1561</v>
      </c>
    </row>
    <row r="432" spans="1:4">
      <c r="A432" s="821">
        <v>431</v>
      </c>
      <c r="B432" t="s">
        <v>1519</v>
      </c>
      <c r="C432" t="s">
        <v>801</v>
      </c>
      <c r="D432" t="s">
        <v>1562</v>
      </c>
    </row>
    <row r="433" spans="1:4">
      <c r="A433" s="821">
        <v>432</v>
      </c>
      <c r="B433" t="s">
        <v>1519</v>
      </c>
      <c r="C433" t="s">
        <v>1563</v>
      </c>
      <c r="D433" t="s">
        <v>1564</v>
      </c>
    </row>
    <row r="434" spans="1:4">
      <c r="A434" s="821">
        <v>433</v>
      </c>
      <c r="B434" t="s">
        <v>1565</v>
      </c>
      <c r="C434" t="s">
        <v>1567</v>
      </c>
      <c r="D434" t="s">
        <v>1568</v>
      </c>
    </row>
    <row r="435" spans="1:4">
      <c r="A435" s="821">
        <v>434</v>
      </c>
      <c r="B435" t="s">
        <v>1565</v>
      </c>
      <c r="C435" t="s">
        <v>1569</v>
      </c>
      <c r="D435" t="s">
        <v>1570</v>
      </c>
    </row>
    <row r="436" spans="1:4">
      <c r="A436" s="821">
        <v>435</v>
      </c>
      <c r="B436" t="s">
        <v>1565</v>
      </c>
      <c r="C436" t="s">
        <v>1571</v>
      </c>
      <c r="D436" t="s">
        <v>1572</v>
      </c>
    </row>
    <row r="437" spans="1:4">
      <c r="A437" s="821">
        <v>436</v>
      </c>
      <c r="B437" t="s">
        <v>1565</v>
      </c>
      <c r="C437" t="s">
        <v>1573</v>
      </c>
      <c r="D437" t="s">
        <v>1574</v>
      </c>
    </row>
    <row r="438" spans="1:4">
      <c r="A438" s="821">
        <v>437</v>
      </c>
      <c r="B438" t="s">
        <v>1565</v>
      </c>
      <c r="C438" t="s">
        <v>1575</v>
      </c>
      <c r="D438" t="s">
        <v>1576</v>
      </c>
    </row>
    <row r="439" spans="1:4">
      <c r="A439" s="821">
        <v>438</v>
      </c>
      <c r="B439" t="s">
        <v>1565</v>
      </c>
      <c r="C439" t="s">
        <v>1577</v>
      </c>
      <c r="D439" t="s">
        <v>1578</v>
      </c>
    </row>
    <row r="440" spans="1:4">
      <c r="A440" s="821">
        <v>439</v>
      </c>
      <c r="B440" t="s">
        <v>1565</v>
      </c>
      <c r="C440" t="s">
        <v>1579</v>
      </c>
      <c r="D440" t="s">
        <v>1580</v>
      </c>
    </row>
    <row r="441" spans="1:4">
      <c r="A441" s="821">
        <v>440</v>
      </c>
      <c r="B441" t="s">
        <v>1565</v>
      </c>
      <c r="C441" t="s">
        <v>1581</v>
      </c>
      <c r="D441" t="s">
        <v>1582</v>
      </c>
    </row>
    <row r="442" spans="1:4">
      <c r="A442" s="821">
        <v>441</v>
      </c>
      <c r="B442" t="s">
        <v>1565</v>
      </c>
      <c r="C442" t="s">
        <v>1583</v>
      </c>
      <c r="D442" t="s">
        <v>1584</v>
      </c>
    </row>
    <row r="443" spans="1:4">
      <c r="A443" s="821">
        <v>442</v>
      </c>
      <c r="B443" t="s">
        <v>1565</v>
      </c>
      <c r="C443" t="s">
        <v>1565</v>
      </c>
      <c r="D443" t="s">
        <v>1566</v>
      </c>
    </row>
    <row r="444" spans="1:4">
      <c r="A444" s="821">
        <v>443</v>
      </c>
      <c r="B444" t="s">
        <v>1565</v>
      </c>
      <c r="C444" t="s">
        <v>1585</v>
      </c>
      <c r="D444" t="s">
        <v>1586</v>
      </c>
    </row>
    <row r="445" spans="1:4">
      <c r="A445" s="821">
        <v>444</v>
      </c>
      <c r="B445" t="s">
        <v>1565</v>
      </c>
      <c r="C445" t="s">
        <v>1587</v>
      </c>
      <c r="D445" t="s">
        <v>1588</v>
      </c>
    </row>
    <row r="446" spans="1:4">
      <c r="A446" s="821">
        <v>445</v>
      </c>
      <c r="B446" t="s">
        <v>1565</v>
      </c>
      <c r="C446" t="s">
        <v>1589</v>
      </c>
      <c r="D446" t="s">
        <v>1590</v>
      </c>
    </row>
    <row r="447" spans="1:4">
      <c r="A447" s="821">
        <v>446</v>
      </c>
      <c r="B447" t="s">
        <v>1565</v>
      </c>
      <c r="C447" t="s">
        <v>1591</v>
      </c>
      <c r="D447" t="s">
        <v>1592</v>
      </c>
    </row>
    <row r="448" spans="1:4">
      <c r="A448" s="821">
        <v>447</v>
      </c>
      <c r="B448" t="s">
        <v>1565</v>
      </c>
      <c r="C448" t="s">
        <v>1593</v>
      </c>
      <c r="D448" t="s">
        <v>1594</v>
      </c>
    </row>
    <row r="449" spans="1:4">
      <c r="A449" s="821">
        <v>448</v>
      </c>
      <c r="B449" t="s">
        <v>1565</v>
      </c>
      <c r="C449" t="s">
        <v>1595</v>
      </c>
      <c r="D449" t="s">
        <v>1596</v>
      </c>
    </row>
    <row r="450" spans="1:4">
      <c r="A450" s="821">
        <v>449</v>
      </c>
      <c r="B450" t="s">
        <v>1565</v>
      </c>
      <c r="C450" t="s">
        <v>1327</v>
      </c>
      <c r="D450" t="s">
        <v>1597</v>
      </c>
    </row>
    <row r="451" spans="1:4">
      <c r="A451" s="821">
        <v>450</v>
      </c>
      <c r="B451" t="s">
        <v>1565</v>
      </c>
      <c r="C451" t="s">
        <v>1378</v>
      </c>
      <c r="D451" t="s">
        <v>1598</v>
      </c>
    </row>
    <row r="452" spans="1:4">
      <c r="A452" s="821">
        <v>451</v>
      </c>
      <c r="B452" t="s">
        <v>1565</v>
      </c>
      <c r="C452" t="s">
        <v>1599</v>
      </c>
      <c r="D452" t="s">
        <v>1600</v>
      </c>
    </row>
    <row r="453" spans="1:4">
      <c r="A453" s="821">
        <v>452</v>
      </c>
      <c r="B453" t="s">
        <v>1565</v>
      </c>
      <c r="C453" t="s">
        <v>1601</v>
      </c>
      <c r="D453" t="s">
        <v>1602</v>
      </c>
    </row>
    <row r="454" spans="1:4">
      <c r="A454" s="821">
        <v>453</v>
      </c>
      <c r="B454" t="s">
        <v>1565</v>
      </c>
      <c r="C454" t="s">
        <v>1603</v>
      </c>
      <c r="D454" t="s">
        <v>1604</v>
      </c>
    </row>
    <row r="455" spans="1:4">
      <c r="A455" s="821">
        <v>454</v>
      </c>
      <c r="B455" t="s">
        <v>1565</v>
      </c>
      <c r="C455" t="s">
        <v>1605</v>
      </c>
      <c r="D455" t="s">
        <v>1606</v>
      </c>
    </row>
    <row r="456" spans="1:4">
      <c r="A456" s="821">
        <v>455</v>
      </c>
      <c r="B456" t="s">
        <v>1565</v>
      </c>
      <c r="C456" t="s">
        <v>1607</v>
      </c>
      <c r="D456" t="s">
        <v>1608</v>
      </c>
    </row>
    <row r="457" spans="1:4">
      <c r="A457" s="821">
        <v>456</v>
      </c>
      <c r="B457" t="s">
        <v>1565</v>
      </c>
      <c r="C457" t="s">
        <v>1609</v>
      </c>
      <c r="D457" t="s">
        <v>1610</v>
      </c>
    </row>
    <row r="458" spans="1:4">
      <c r="A458" s="821">
        <v>457</v>
      </c>
      <c r="B458" t="s">
        <v>1565</v>
      </c>
      <c r="C458" t="s">
        <v>1611</v>
      </c>
      <c r="D458" t="s">
        <v>1612</v>
      </c>
    </row>
    <row r="459" spans="1:4">
      <c r="A459" s="821">
        <v>458</v>
      </c>
      <c r="B459" t="s">
        <v>1613</v>
      </c>
      <c r="C459" t="s">
        <v>1615</v>
      </c>
      <c r="D459" t="s">
        <v>1616</v>
      </c>
    </row>
    <row r="460" spans="1:4">
      <c r="A460" s="821">
        <v>459</v>
      </c>
      <c r="B460" t="s">
        <v>1613</v>
      </c>
      <c r="C460" t="s">
        <v>1617</v>
      </c>
      <c r="D460" t="s">
        <v>1618</v>
      </c>
    </row>
    <row r="461" spans="1:4">
      <c r="A461" s="821">
        <v>460</v>
      </c>
      <c r="B461" t="s">
        <v>1613</v>
      </c>
      <c r="C461" t="s">
        <v>1619</v>
      </c>
      <c r="D461" t="s">
        <v>1620</v>
      </c>
    </row>
    <row r="462" spans="1:4">
      <c r="A462" s="821">
        <v>461</v>
      </c>
      <c r="B462" t="s">
        <v>1613</v>
      </c>
      <c r="C462" t="s">
        <v>1621</v>
      </c>
      <c r="D462" t="s">
        <v>1622</v>
      </c>
    </row>
    <row r="463" spans="1:4">
      <c r="A463" s="821">
        <v>462</v>
      </c>
      <c r="B463" t="s">
        <v>1613</v>
      </c>
      <c r="C463" t="s">
        <v>1623</v>
      </c>
      <c r="D463" t="s">
        <v>1624</v>
      </c>
    </row>
    <row r="464" spans="1:4">
      <c r="A464" s="821">
        <v>463</v>
      </c>
      <c r="B464" t="s">
        <v>1613</v>
      </c>
      <c r="C464" t="s">
        <v>1613</v>
      </c>
      <c r="D464" t="s">
        <v>1614</v>
      </c>
    </row>
    <row r="465" spans="1:4">
      <c r="A465" s="821">
        <v>464</v>
      </c>
      <c r="B465" t="s">
        <v>1613</v>
      </c>
      <c r="C465" t="s">
        <v>1625</v>
      </c>
      <c r="D465" t="s">
        <v>1626</v>
      </c>
    </row>
    <row r="466" spans="1:4">
      <c r="A466" s="821">
        <v>465</v>
      </c>
      <c r="B466" t="s">
        <v>1613</v>
      </c>
      <c r="C466" t="s">
        <v>1627</v>
      </c>
      <c r="D466" t="s">
        <v>1628</v>
      </c>
    </row>
    <row r="467" spans="1:4">
      <c r="A467" s="821">
        <v>466</v>
      </c>
      <c r="B467" t="s">
        <v>1613</v>
      </c>
      <c r="C467" t="s">
        <v>1629</v>
      </c>
      <c r="D467" t="s">
        <v>1630</v>
      </c>
    </row>
    <row r="468" spans="1:4">
      <c r="A468" s="821">
        <v>467</v>
      </c>
      <c r="B468" t="s">
        <v>1613</v>
      </c>
      <c r="C468" t="s">
        <v>1631</v>
      </c>
      <c r="D468" t="s">
        <v>1632</v>
      </c>
    </row>
    <row r="469" spans="1:4">
      <c r="A469" s="821">
        <v>468</v>
      </c>
      <c r="B469" t="s">
        <v>1613</v>
      </c>
      <c r="C469" t="s">
        <v>1633</v>
      </c>
      <c r="D469" t="s">
        <v>1634</v>
      </c>
    </row>
    <row r="470" spans="1:4">
      <c r="A470" s="821">
        <v>469</v>
      </c>
      <c r="B470" t="s">
        <v>1613</v>
      </c>
      <c r="C470" t="s">
        <v>1635</v>
      </c>
      <c r="D470" t="s">
        <v>1636</v>
      </c>
    </row>
    <row r="471" spans="1:4">
      <c r="A471" s="821">
        <v>470</v>
      </c>
      <c r="B471" t="s">
        <v>1613</v>
      </c>
      <c r="C471" t="s">
        <v>1637</v>
      </c>
      <c r="D471" t="s">
        <v>1638</v>
      </c>
    </row>
    <row r="472" spans="1:4">
      <c r="A472" s="821">
        <v>471</v>
      </c>
      <c r="B472" t="s">
        <v>1613</v>
      </c>
      <c r="C472" t="s">
        <v>1639</v>
      </c>
      <c r="D472" t="s">
        <v>1640</v>
      </c>
    </row>
    <row r="473" spans="1:4">
      <c r="A473" s="821">
        <v>472</v>
      </c>
      <c r="B473" t="s">
        <v>1613</v>
      </c>
      <c r="C473" t="s">
        <v>1641</v>
      </c>
      <c r="D473" t="s">
        <v>1642</v>
      </c>
    </row>
    <row r="474" spans="1:4">
      <c r="A474" s="821">
        <v>473</v>
      </c>
      <c r="B474" t="s">
        <v>1613</v>
      </c>
      <c r="C474" t="s">
        <v>1643</v>
      </c>
      <c r="D474" t="s">
        <v>1644</v>
      </c>
    </row>
    <row r="475" spans="1:4">
      <c r="A475" s="821">
        <v>474</v>
      </c>
      <c r="B475" t="s">
        <v>1613</v>
      </c>
      <c r="C475" t="s">
        <v>1645</v>
      </c>
      <c r="D475" t="s">
        <v>1646</v>
      </c>
    </row>
    <row r="476" spans="1:4">
      <c r="A476" s="821">
        <v>475</v>
      </c>
      <c r="B476" t="s">
        <v>1613</v>
      </c>
      <c r="C476" t="s">
        <v>1647</v>
      </c>
      <c r="D476" t="s">
        <v>1648</v>
      </c>
    </row>
    <row r="477" spans="1:4">
      <c r="A477" s="821">
        <v>476</v>
      </c>
      <c r="B477" t="s">
        <v>1649</v>
      </c>
      <c r="C477" t="s">
        <v>763</v>
      </c>
      <c r="D477" t="s">
        <v>1651</v>
      </c>
    </row>
    <row r="478" spans="1:4">
      <c r="A478" s="821">
        <v>477</v>
      </c>
      <c r="B478" t="s">
        <v>1649</v>
      </c>
      <c r="C478" t="s">
        <v>1652</v>
      </c>
      <c r="D478" t="s">
        <v>1653</v>
      </c>
    </row>
    <row r="479" spans="1:4">
      <c r="A479" s="821">
        <v>478</v>
      </c>
      <c r="B479" t="s">
        <v>1649</v>
      </c>
      <c r="C479" t="s">
        <v>1654</v>
      </c>
      <c r="D479" t="s">
        <v>1655</v>
      </c>
    </row>
    <row r="480" spans="1:4">
      <c r="A480" s="821">
        <v>479</v>
      </c>
      <c r="B480" t="s">
        <v>1649</v>
      </c>
      <c r="C480" t="s">
        <v>1656</v>
      </c>
      <c r="D480" t="s">
        <v>1657</v>
      </c>
    </row>
    <row r="481" spans="1:4">
      <c r="A481" s="821">
        <v>480</v>
      </c>
      <c r="B481" t="s">
        <v>1649</v>
      </c>
      <c r="C481" t="s">
        <v>1658</v>
      </c>
      <c r="D481" t="s">
        <v>1659</v>
      </c>
    </row>
    <row r="482" spans="1:4">
      <c r="A482" s="821">
        <v>481</v>
      </c>
      <c r="B482" t="s">
        <v>1649</v>
      </c>
      <c r="C482" t="s">
        <v>1660</v>
      </c>
      <c r="D482" t="s">
        <v>1661</v>
      </c>
    </row>
    <row r="483" spans="1:4">
      <c r="A483" s="821">
        <v>482</v>
      </c>
      <c r="B483" t="s">
        <v>1649</v>
      </c>
      <c r="C483" t="s">
        <v>1649</v>
      </c>
      <c r="D483" t="s">
        <v>1650</v>
      </c>
    </row>
    <row r="484" spans="1:4">
      <c r="A484" s="821">
        <v>483</v>
      </c>
      <c r="B484" t="s">
        <v>1649</v>
      </c>
      <c r="C484" t="s">
        <v>1662</v>
      </c>
      <c r="D484" t="s">
        <v>1663</v>
      </c>
    </row>
    <row r="485" spans="1:4">
      <c r="A485" s="821">
        <v>484</v>
      </c>
      <c r="B485" t="s">
        <v>1649</v>
      </c>
      <c r="C485" t="s">
        <v>1664</v>
      </c>
      <c r="D485" t="s">
        <v>1665</v>
      </c>
    </row>
    <row r="486" spans="1:4">
      <c r="A486" s="821">
        <v>485</v>
      </c>
      <c r="B486" t="s">
        <v>1649</v>
      </c>
      <c r="C486" t="s">
        <v>1666</v>
      </c>
      <c r="D486" t="s">
        <v>1667</v>
      </c>
    </row>
    <row r="487" spans="1:4">
      <c r="A487" s="821">
        <v>486</v>
      </c>
      <c r="B487" t="s">
        <v>1649</v>
      </c>
      <c r="C487" t="s">
        <v>1668</v>
      </c>
      <c r="D487" t="s">
        <v>1669</v>
      </c>
    </row>
    <row r="488" spans="1:4">
      <c r="A488" s="821">
        <v>487</v>
      </c>
      <c r="B488" t="s">
        <v>1649</v>
      </c>
      <c r="C488" t="s">
        <v>1670</v>
      </c>
      <c r="D488" t="s">
        <v>1671</v>
      </c>
    </row>
    <row r="489" spans="1:4">
      <c r="A489" s="821">
        <v>488</v>
      </c>
      <c r="B489" t="s">
        <v>1649</v>
      </c>
      <c r="C489" t="s">
        <v>1672</v>
      </c>
      <c r="D489" t="s">
        <v>1673</v>
      </c>
    </row>
    <row r="490" spans="1:4">
      <c r="A490" s="821">
        <v>489</v>
      </c>
      <c r="B490" t="s">
        <v>1649</v>
      </c>
      <c r="C490" t="s">
        <v>1674</v>
      </c>
      <c r="D490" t="s">
        <v>1675</v>
      </c>
    </row>
    <row r="491" spans="1:4">
      <c r="A491" s="821">
        <v>490</v>
      </c>
      <c r="B491" t="s">
        <v>1649</v>
      </c>
      <c r="C491" t="s">
        <v>1676</v>
      </c>
      <c r="D491" t="s">
        <v>1677</v>
      </c>
    </row>
    <row r="492" spans="1:4">
      <c r="A492" s="821">
        <v>491</v>
      </c>
      <c r="B492" t="s">
        <v>1649</v>
      </c>
      <c r="C492" t="s">
        <v>1678</v>
      </c>
      <c r="D492" t="s">
        <v>1679</v>
      </c>
    </row>
    <row r="493" spans="1:4">
      <c r="A493" s="821">
        <v>492</v>
      </c>
      <c r="B493" t="s">
        <v>1649</v>
      </c>
      <c r="C493" t="s">
        <v>1680</v>
      </c>
      <c r="D493" t="s">
        <v>1681</v>
      </c>
    </row>
    <row r="494" spans="1:4">
      <c r="A494" s="821">
        <v>493</v>
      </c>
      <c r="B494" t="s">
        <v>1649</v>
      </c>
      <c r="C494" t="s">
        <v>1682</v>
      </c>
      <c r="D494" t="s">
        <v>1683</v>
      </c>
    </row>
    <row r="495" spans="1:4">
      <c r="A495" s="821">
        <v>494</v>
      </c>
      <c r="B495" t="s">
        <v>1649</v>
      </c>
      <c r="C495" t="s">
        <v>1684</v>
      </c>
      <c r="D495" t="s">
        <v>1685</v>
      </c>
    </row>
    <row r="496" spans="1:4">
      <c r="A496" s="821">
        <v>495</v>
      </c>
      <c r="B496" t="s">
        <v>1649</v>
      </c>
      <c r="C496" t="s">
        <v>1686</v>
      </c>
      <c r="D496" t="s">
        <v>1687</v>
      </c>
    </row>
    <row r="497" spans="1:4">
      <c r="A497" s="821">
        <v>496</v>
      </c>
      <c r="B497" t="s">
        <v>1649</v>
      </c>
      <c r="C497" t="s">
        <v>1688</v>
      </c>
      <c r="D497" t="s">
        <v>1689</v>
      </c>
    </row>
    <row r="498" spans="1:4">
      <c r="A498" s="821">
        <v>497</v>
      </c>
      <c r="B498" t="s">
        <v>1690</v>
      </c>
      <c r="C498" t="s">
        <v>1692</v>
      </c>
      <c r="D498" t="s">
        <v>1693</v>
      </c>
    </row>
    <row r="499" spans="1:4">
      <c r="A499" s="821">
        <v>498</v>
      </c>
      <c r="B499" t="s">
        <v>1690</v>
      </c>
      <c r="C499" t="s">
        <v>1694</v>
      </c>
      <c r="D499" t="s">
        <v>1695</v>
      </c>
    </row>
    <row r="500" spans="1:4">
      <c r="A500" s="821">
        <v>499</v>
      </c>
      <c r="B500" t="s">
        <v>1690</v>
      </c>
      <c r="C500" t="s">
        <v>1696</v>
      </c>
      <c r="D500" t="s">
        <v>1697</v>
      </c>
    </row>
    <row r="501" spans="1:4">
      <c r="A501" s="821">
        <v>500</v>
      </c>
      <c r="B501" t="s">
        <v>1690</v>
      </c>
      <c r="C501" t="s">
        <v>1698</v>
      </c>
      <c r="D501" t="s">
        <v>1699</v>
      </c>
    </row>
    <row r="502" spans="1:4">
      <c r="A502" s="821">
        <v>501</v>
      </c>
      <c r="B502" t="s">
        <v>1690</v>
      </c>
      <c r="C502" t="s">
        <v>1700</v>
      </c>
      <c r="D502" t="s">
        <v>1701</v>
      </c>
    </row>
    <row r="503" spans="1:4">
      <c r="A503" s="821">
        <v>502</v>
      </c>
      <c r="B503" t="s">
        <v>1690</v>
      </c>
      <c r="C503" t="s">
        <v>1702</v>
      </c>
      <c r="D503" t="s">
        <v>1703</v>
      </c>
    </row>
    <row r="504" spans="1:4">
      <c r="A504" s="821">
        <v>503</v>
      </c>
      <c r="B504" t="s">
        <v>1690</v>
      </c>
      <c r="C504" t="s">
        <v>1704</v>
      </c>
      <c r="D504" t="s">
        <v>1705</v>
      </c>
    </row>
    <row r="505" spans="1:4">
      <c r="A505" s="821">
        <v>504</v>
      </c>
      <c r="B505" t="s">
        <v>1690</v>
      </c>
      <c r="C505" t="s">
        <v>964</v>
      </c>
      <c r="D505" t="s">
        <v>1706</v>
      </c>
    </row>
    <row r="506" spans="1:4">
      <c r="A506" s="821">
        <v>505</v>
      </c>
      <c r="B506" t="s">
        <v>1690</v>
      </c>
      <c r="C506" t="s">
        <v>1690</v>
      </c>
      <c r="D506" t="s">
        <v>1691</v>
      </c>
    </row>
    <row r="507" spans="1:4">
      <c r="A507" s="821">
        <v>506</v>
      </c>
      <c r="B507" t="s">
        <v>1690</v>
      </c>
      <c r="C507" t="s">
        <v>1707</v>
      </c>
      <c r="D507" t="s">
        <v>1708</v>
      </c>
    </row>
    <row r="508" spans="1:4">
      <c r="A508" s="821">
        <v>507</v>
      </c>
      <c r="B508" t="s">
        <v>1690</v>
      </c>
      <c r="C508" t="s">
        <v>1709</v>
      </c>
      <c r="D508" t="s">
        <v>1710</v>
      </c>
    </row>
    <row r="509" spans="1:4">
      <c r="A509" s="821">
        <v>508</v>
      </c>
      <c r="B509" t="s">
        <v>1690</v>
      </c>
      <c r="C509" t="s">
        <v>1711</v>
      </c>
      <c r="D509" t="s">
        <v>1712</v>
      </c>
    </row>
    <row r="510" spans="1:4">
      <c r="A510" s="821">
        <v>509</v>
      </c>
      <c r="B510" t="s">
        <v>1690</v>
      </c>
      <c r="C510" t="s">
        <v>1713</v>
      </c>
      <c r="D510" t="s">
        <v>1714</v>
      </c>
    </row>
    <row r="511" spans="1:4">
      <c r="A511" s="821">
        <v>510</v>
      </c>
      <c r="B511" t="s">
        <v>1690</v>
      </c>
      <c r="C511" t="s">
        <v>1715</v>
      </c>
      <c r="D511" t="s">
        <v>1716</v>
      </c>
    </row>
    <row r="512" spans="1:4">
      <c r="A512" s="821">
        <v>511</v>
      </c>
      <c r="B512" t="s">
        <v>1690</v>
      </c>
      <c r="C512" t="s">
        <v>1717</v>
      </c>
      <c r="D512" t="s">
        <v>1718</v>
      </c>
    </row>
    <row r="513" spans="1:4">
      <c r="A513" s="821">
        <v>512</v>
      </c>
      <c r="B513" t="s">
        <v>1690</v>
      </c>
      <c r="C513" t="s">
        <v>1719</v>
      </c>
      <c r="D513" t="s">
        <v>1720</v>
      </c>
    </row>
    <row r="514" spans="1:4">
      <c r="A514" s="821">
        <v>513</v>
      </c>
      <c r="B514" t="s">
        <v>1690</v>
      </c>
      <c r="C514" t="s">
        <v>1721</v>
      </c>
      <c r="D514" t="s">
        <v>1722</v>
      </c>
    </row>
    <row r="515" spans="1:4">
      <c r="A515" s="821">
        <v>514</v>
      </c>
      <c r="B515" t="s">
        <v>1690</v>
      </c>
      <c r="C515" t="s">
        <v>1723</v>
      </c>
      <c r="D515" t="s">
        <v>1724</v>
      </c>
    </row>
    <row r="516" spans="1:4">
      <c r="A516" s="821">
        <v>515</v>
      </c>
      <c r="B516" t="s">
        <v>1690</v>
      </c>
      <c r="C516" t="s">
        <v>1725</v>
      </c>
      <c r="D516" t="s">
        <v>1726</v>
      </c>
    </row>
    <row r="517" spans="1:4">
      <c r="A517" s="821">
        <v>516</v>
      </c>
      <c r="B517" t="s">
        <v>1690</v>
      </c>
      <c r="C517" t="s">
        <v>1727</v>
      </c>
      <c r="D517" t="s">
        <v>1728</v>
      </c>
    </row>
    <row r="518" spans="1:4">
      <c r="A518" s="821">
        <v>517</v>
      </c>
      <c r="B518" t="s">
        <v>1690</v>
      </c>
      <c r="C518" t="s">
        <v>1729</v>
      </c>
      <c r="D518" t="s">
        <v>1730</v>
      </c>
    </row>
    <row r="519" spans="1:4">
      <c r="A519" s="821">
        <v>518</v>
      </c>
      <c r="B519" t="s">
        <v>1690</v>
      </c>
      <c r="C519" t="s">
        <v>1731</v>
      </c>
      <c r="D519" t="s">
        <v>1732</v>
      </c>
    </row>
    <row r="520" spans="1:4">
      <c r="A520" s="821">
        <v>519</v>
      </c>
      <c r="B520" t="s">
        <v>1690</v>
      </c>
      <c r="C520" t="s">
        <v>1733</v>
      </c>
      <c r="D520" t="s">
        <v>1734</v>
      </c>
    </row>
    <row r="521" spans="1:4">
      <c r="A521" s="821">
        <v>520</v>
      </c>
      <c r="B521" t="s">
        <v>1690</v>
      </c>
      <c r="C521" t="s">
        <v>1735</v>
      </c>
      <c r="D521" t="s">
        <v>1736</v>
      </c>
    </row>
    <row r="522" spans="1:4">
      <c r="A522" s="821">
        <v>521</v>
      </c>
      <c r="B522" t="s">
        <v>1690</v>
      </c>
      <c r="C522" t="s">
        <v>1737</v>
      </c>
      <c r="D522" t="s">
        <v>1738</v>
      </c>
    </row>
    <row r="523" spans="1:4">
      <c r="A523" s="821">
        <v>522</v>
      </c>
      <c r="B523" t="s">
        <v>1690</v>
      </c>
      <c r="C523" t="s">
        <v>1739</v>
      </c>
      <c r="D523" t="s">
        <v>1740</v>
      </c>
    </row>
    <row r="524" spans="1:4">
      <c r="A524" s="821">
        <v>523</v>
      </c>
      <c r="B524" t="s">
        <v>1690</v>
      </c>
      <c r="C524" t="s">
        <v>1741</v>
      </c>
      <c r="D524" t="s">
        <v>1742</v>
      </c>
    </row>
    <row r="525" spans="1:4">
      <c r="A525" s="821">
        <v>524</v>
      </c>
      <c r="B525" t="s">
        <v>1690</v>
      </c>
      <c r="C525" t="s">
        <v>1743</v>
      </c>
      <c r="D525" t="s">
        <v>1744</v>
      </c>
    </row>
    <row r="526" spans="1:4">
      <c r="A526" s="821">
        <v>525</v>
      </c>
      <c r="B526" t="s">
        <v>1690</v>
      </c>
      <c r="C526" t="s">
        <v>1745</v>
      </c>
      <c r="D526" t="s">
        <v>1746</v>
      </c>
    </row>
    <row r="527" spans="1:4">
      <c r="A527" s="821">
        <v>526</v>
      </c>
      <c r="B527" t="s">
        <v>1690</v>
      </c>
      <c r="C527" t="s">
        <v>1747</v>
      </c>
      <c r="D527" t="s">
        <v>1748</v>
      </c>
    </row>
    <row r="528" spans="1:4">
      <c r="A528" s="821">
        <v>527</v>
      </c>
      <c r="B528" t="s">
        <v>1690</v>
      </c>
      <c r="C528" t="s">
        <v>1749</v>
      </c>
      <c r="D528" t="s">
        <v>1750</v>
      </c>
    </row>
    <row r="529" spans="1:4">
      <c r="A529" s="821">
        <v>528</v>
      </c>
      <c r="B529" t="s">
        <v>1751</v>
      </c>
      <c r="C529" t="s">
        <v>1180</v>
      </c>
      <c r="D529" t="s">
        <v>1753</v>
      </c>
    </row>
    <row r="530" spans="1:4">
      <c r="A530" s="821">
        <v>529</v>
      </c>
      <c r="B530" t="s">
        <v>1751</v>
      </c>
      <c r="C530" t="s">
        <v>1754</v>
      </c>
      <c r="D530" t="s">
        <v>1755</v>
      </c>
    </row>
    <row r="531" spans="1:4">
      <c r="A531" s="821">
        <v>530</v>
      </c>
      <c r="B531" t="s">
        <v>1751</v>
      </c>
      <c r="C531" t="s">
        <v>1756</v>
      </c>
      <c r="D531" t="s">
        <v>1757</v>
      </c>
    </row>
    <row r="532" spans="1:4">
      <c r="A532" s="821">
        <v>531</v>
      </c>
      <c r="B532" t="s">
        <v>1751</v>
      </c>
      <c r="C532" t="s">
        <v>1758</v>
      </c>
      <c r="D532" t="s">
        <v>1759</v>
      </c>
    </row>
    <row r="533" spans="1:4">
      <c r="A533" s="821">
        <v>532</v>
      </c>
      <c r="B533" t="s">
        <v>1751</v>
      </c>
      <c r="C533" t="s">
        <v>1760</v>
      </c>
      <c r="D533" t="s">
        <v>1761</v>
      </c>
    </row>
    <row r="534" spans="1:4">
      <c r="A534" s="821">
        <v>533</v>
      </c>
      <c r="B534" t="s">
        <v>1751</v>
      </c>
      <c r="C534" t="s">
        <v>1762</v>
      </c>
      <c r="D534" t="s">
        <v>1763</v>
      </c>
    </row>
    <row r="535" spans="1:4">
      <c r="A535" s="821">
        <v>534</v>
      </c>
      <c r="B535" t="s">
        <v>1751</v>
      </c>
      <c r="C535" t="s">
        <v>1764</v>
      </c>
      <c r="D535" t="s">
        <v>1765</v>
      </c>
    </row>
    <row r="536" spans="1:4">
      <c r="A536" s="821">
        <v>535</v>
      </c>
      <c r="B536" t="s">
        <v>1751</v>
      </c>
      <c r="C536" t="s">
        <v>1766</v>
      </c>
      <c r="D536" t="s">
        <v>1767</v>
      </c>
    </row>
    <row r="537" spans="1:4">
      <c r="A537" s="821">
        <v>536</v>
      </c>
      <c r="B537" t="s">
        <v>1751</v>
      </c>
      <c r="C537" t="s">
        <v>1768</v>
      </c>
      <c r="D537" t="s">
        <v>1769</v>
      </c>
    </row>
    <row r="538" spans="1:4">
      <c r="A538" s="821">
        <v>537</v>
      </c>
      <c r="B538" t="s">
        <v>1751</v>
      </c>
      <c r="C538" t="s">
        <v>1751</v>
      </c>
      <c r="D538" t="s">
        <v>1752</v>
      </c>
    </row>
    <row r="539" spans="1:4">
      <c r="A539" s="821">
        <v>538</v>
      </c>
      <c r="B539" t="s">
        <v>1751</v>
      </c>
      <c r="C539" t="s">
        <v>1770</v>
      </c>
      <c r="D539" t="s">
        <v>1771</v>
      </c>
    </row>
    <row r="540" spans="1:4">
      <c r="A540" s="821">
        <v>539</v>
      </c>
      <c r="B540" t="s">
        <v>1751</v>
      </c>
      <c r="C540" t="s">
        <v>1772</v>
      </c>
      <c r="D540" t="s">
        <v>1773</v>
      </c>
    </row>
    <row r="541" spans="1:4">
      <c r="A541" s="821">
        <v>540</v>
      </c>
      <c r="B541" t="s">
        <v>1751</v>
      </c>
      <c r="C541" t="s">
        <v>1774</v>
      </c>
      <c r="D541" t="s">
        <v>1775</v>
      </c>
    </row>
    <row r="542" spans="1:4">
      <c r="A542" s="821">
        <v>541</v>
      </c>
      <c r="B542" t="s">
        <v>1751</v>
      </c>
      <c r="C542" t="s">
        <v>1776</v>
      </c>
      <c r="D542" t="s">
        <v>1777</v>
      </c>
    </row>
    <row r="543" spans="1:4">
      <c r="A543" s="821">
        <v>542</v>
      </c>
      <c r="B543" t="s">
        <v>1751</v>
      </c>
      <c r="C543" t="s">
        <v>1778</v>
      </c>
      <c r="D543" t="s">
        <v>1779</v>
      </c>
    </row>
    <row r="544" spans="1:4">
      <c r="A544" s="821">
        <v>543</v>
      </c>
      <c r="B544" t="s">
        <v>1751</v>
      </c>
      <c r="C544" t="s">
        <v>1780</v>
      </c>
      <c r="D544" t="s">
        <v>1781</v>
      </c>
    </row>
    <row r="545" spans="1:4">
      <c r="A545" s="821">
        <v>544</v>
      </c>
      <c r="B545" t="s">
        <v>1751</v>
      </c>
      <c r="C545" t="s">
        <v>1782</v>
      </c>
      <c r="D545" t="s">
        <v>1783</v>
      </c>
    </row>
    <row r="546" spans="1:4">
      <c r="A546" s="821">
        <v>545</v>
      </c>
      <c r="B546" t="s">
        <v>1751</v>
      </c>
      <c r="C546" t="s">
        <v>1784</v>
      </c>
      <c r="D546" t="s">
        <v>1785</v>
      </c>
    </row>
    <row r="547" spans="1:4">
      <c r="A547" s="821">
        <v>546</v>
      </c>
      <c r="B547" t="s">
        <v>1751</v>
      </c>
      <c r="C547" t="s">
        <v>1786</v>
      </c>
      <c r="D547" t="s">
        <v>1787</v>
      </c>
    </row>
    <row r="548" spans="1:4">
      <c r="A548" s="821">
        <v>547</v>
      </c>
      <c r="B548" t="s">
        <v>1751</v>
      </c>
      <c r="C548" t="s">
        <v>1788</v>
      </c>
      <c r="D548" t="s">
        <v>1789</v>
      </c>
    </row>
    <row r="549" spans="1:4">
      <c r="A549" s="821">
        <v>548</v>
      </c>
      <c r="B549" t="s">
        <v>1751</v>
      </c>
      <c r="C549" t="s">
        <v>1790</v>
      </c>
      <c r="D549" t="s">
        <v>1791</v>
      </c>
    </row>
    <row r="550" spans="1:4">
      <c r="A550" s="821">
        <v>549</v>
      </c>
      <c r="B550" t="s">
        <v>1751</v>
      </c>
      <c r="C550" t="s">
        <v>1792</v>
      </c>
      <c r="D550" t="s">
        <v>1793</v>
      </c>
    </row>
    <row r="551" spans="1:4">
      <c r="A551" s="821">
        <v>550</v>
      </c>
      <c r="B551" t="s">
        <v>1751</v>
      </c>
      <c r="C551" t="s">
        <v>1794</v>
      </c>
      <c r="D551" t="s">
        <v>1795</v>
      </c>
    </row>
    <row r="552" spans="1:4">
      <c r="A552" s="821">
        <v>551</v>
      </c>
      <c r="B552" t="s">
        <v>1751</v>
      </c>
      <c r="C552" t="s">
        <v>1796</v>
      </c>
      <c r="D552" t="s">
        <v>1797</v>
      </c>
    </row>
    <row r="553" spans="1:4">
      <c r="A553" s="821">
        <v>552</v>
      </c>
      <c r="B553" t="s">
        <v>1751</v>
      </c>
      <c r="C553" t="s">
        <v>1798</v>
      </c>
      <c r="D553" t="s">
        <v>1799</v>
      </c>
    </row>
    <row r="554" spans="1:4">
      <c r="A554" s="821">
        <v>553</v>
      </c>
      <c r="B554" t="s">
        <v>1800</v>
      </c>
      <c r="C554" t="s">
        <v>1802</v>
      </c>
      <c r="D554" t="s">
        <v>1803</v>
      </c>
    </row>
    <row r="555" spans="1:4">
      <c r="A555" s="821">
        <v>554</v>
      </c>
      <c r="B555" t="s">
        <v>1800</v>
      </c>
      <c r="C555" t="s">
        <v>1804</v>
      </c>
      <c r="D555" t="s">
        <v>1805</v>
      </c>
    </row>
    <row r="556" spans="1:4">
      <c r="A556" s="821">
        <v>555</v>
      </c>
      <c r="B556" t="s">
        <v>1800</v>
      </c>
      <c r="C556" t="s">
        <v>1806</v>
      </c>
      <c r="D556" t="s">
        <v>1807</v>
      </c>
    </row>
    <row r="557" spans="1:4">
      <c r="A557" s="821">
        <v>556</v>
      </c>
      <c r="B557" t="s">
        <v>1800</v>
      </c>
      <c r="C557" t="s">
        <v>1260</v>
      </c>
      <c r="D557" t="s">
        <v>1808</v>
      </c>
    </row>
    <row r="558" spans="1:4">
      <c r="A558" s="821">
        <v>557</v>
      </c>
      <c r="B558" t="s">
        <v>1800</v>
      </c>
      <c r="C558" t="s">
        <v>1809</v>
      </c>
      <c r="D558" t="s">
        <v>1810</v>
      </c>
    </row>
    <row r="559" spans="1:4">
      <c r="A559" s="821">
        <v>558</v>
      </c>
      <c r="B559" t="s">
        <v>1800</v>
      </c>
      <c r="C559" t="s">
        <v>1811</v>
      </c>
      <c r="D559" t="s">
        <v>1812</v>
      </c>
    </row>
    <row r="560" spans="1:4">
      <c r="A560" s="821">
        <v>559</v>
      </c>
      <c r="B560" t="s">
        <v>1800</v>
      </c>
      <c r="C560" t="s">
        <v>1813</v>
      </c>
      <c r="D560" t="s">
        <v>1814</v>
      </c>
    </row>
    <row r="561" spans="1:4">
      <c r="A561" s="821">
        <v>560</v>
      </c>
      <c r="B561" t="s">
        <v>1800</v>
      </c>
      <c r="C561" t="s">
        <v>1815</v>
      </c>
      <c r="D561" t="s">
        <v>1816</v>
      </c>
    </row>
    <row r="562" spans="1:4">
      <c r="A562" s="821">
        <v>561</v>
      </c>
      <c r="B562" t="s">
        <v>1800</v>
      </c>
      <c r="C562" t="s">
        <v>1817</v>
      </c>
      <c r="D562" t="s">
        <v>1818</v>
      </c>
    </row>
    <row r="563" spans="1:4">
      <c r="A563" s="821">
        <v>562</v>
      </c>
      <c r="B563" t="s">
        <v>1800</v>
      </c>
      <c r="C563" t="s">
        <v>1800</v>
      </c>
      <c r="D563" t="s">
        <v>1801</v>
      </c>
    </row>
    <row r="564" spans="1:4">
      <c r="A564" s="821">
        <v>563</v>
      </c>
      <c r="B564" t="s">
        <v>1800</v>
      </c>
      <c r="C564" t="s">
        <v>1819</v>
      </c>
      <c r="D564" t="s">
        <v>1820</v>
      </c>
    </row>
    <row r="565" spans="1:4">
      <c r="A565" s="821">
        <v>564</v>
      </c>
      <c r="B565" t="s">
        <v>1800</v>
      </c>
      <c r="C565" t="s">
        <v>1821</v>
      </c>
      <c r="D565" t="s">
        <v>1822</v>
      </c>
    </row>
    <row r="566" spans="1:4">
      <c r="A566" s="821">
        <v>565</v>
      </c>
      <c r="B566" t="s">
        <v>1800</v>
      </c>
      <c r="C566" t="s">
        <v>1823</v>
      </c>
      <c r="D566" t="s">
        <v>1824</v>
      </c>
    </row>
    <row r="567" spans="1:4">
      <c r="A567" s="821">
        <v>566</v>
      </c>
      <c r="B567" t="s">
        <v>1800</v>
      </c>
      <c r="C567" t="s">
        <v>1825</v>
      </c>
      <c r="D567" t="s">
        <v>1826</v>
      </c>
    </row>
    <row r="568" spans="1:4">
      <c r="A568" s="821">
        <v>567</v>
      </c>
      <c r="B568" t="s">
        <v>1800</v>
      </c>
      <c r="C568" t="s">
        <v>1827</v>
      </c>
      <c r="D568" t="s">
        <v>1828</v>
      </c>
    </row>
    <row r="569" spans="1:4">
      <c r="A569" s="821">
        <v>568</v>
      </c>
      <c r="B569" t="s">
        <v>1800</v>
      </c>
      <c r="C569" t="s">
        <v>1829</v>
      </c>
      <c r="D569" t="s">
        <v>1830</v>
      </c>
    </row>
    <row r="570" spans="1:4">
      <c r="A570" s="821">
        <v>569</v>
      </c>
      <c r="B570" t="s">
        <v>1800</v>
      </c>
      <c r="C570" t="s">
        <v>1831</v>
      </c>
      <c r="D570" t="s">
        <v>1832</v>
      </c>
    </row>
    <row r="571" spans="1:4">
      <c r="A571" s="821">
        <v>570</v>
      </c>
      <c r="B571" t="s">
        <v>1800</v>
      </c>
      <c r="C571" t="s">
        <v>1833</v>
      </c>
      <c r="D571" t="s">
        <v>1834</v>
      </c>
    </row>
    <row r="572" spans="1:4">
      <c r="A572" s="821">
        <v>571</v>
      </c>
      <c r="B572" t="s">
        <v>1800</v>
      </c>
      <c r="C572" t="s">
        <v>1835</v>
      </c>
      <c r="D572" t="s">
        <v>1836</v>
      </c>
    </row>
    <row r="573" spans="1:4">
      <c r="A573" s="821">
        <v>572</v>
      </c>
      <c r="B573" t="s">
        <v>1800</v>
      </c>
      <c r="C573" t="s">
        <v>1837</v>
      </c>
      <c r="D573" t="s">
        <v>1838</v>
      </c>
    </row>
    <row r="574" spans="1:4">
      <c r="A574" s="821">
        <v>573</v>
      </c>
      <c r="B574" t="s">
        <v>1800</v>
      </c>
      <c r="C574" t="s">
        <v>1839</v>
      </c>
      <c r="D574" t="s">
        <v>1840</v>
      </c>
    </row>
    <row r="575" spans="1:4">
      <c r="A575" s="821">
        <v>574</v>
      </c>
      <c r="B575" t="s">
        <v>1800</v>
      </c>
      <c r="C575" t="s">
        <v>1841</v>
      </c>
      <c r="D575" t="s">
        <v>1842</v>
      </c>
    </row>
    <row r="576" spans="1:4">
      <c r="A576" s="821">
        <v>575</v>
      </c>
      <c r="B576" t="s">
        <v>1800</v>
      </c>
      <c r="C576" t="s">
        <v>1843</v>
      </c>
      <c r="D576" t="s">
        <v>1844</v>
      </c>
    </row>
    <row r="577" spans="1:4">
      <c r="A577" s="821">
        <v>576</v>
      </c>
      <c r="B577" t="s">
        <v>1800</v>
      </c>
      <c r="C577" t="s">
        <v>1845</v>
      </c>
      <c r="D577" t="s">
        <v>1846</v>
      </c>
    </row>
    <row r="578" spans="1:4">
      <c r="A578" s="821">
        <v>577</v>
      </c>
      <c r="B578" t="s">
        <v>1800</v>
      </c>
      <c r="C578" t="s">
        <v>1847</v>
      </c>
      <c r="D578" t="s">
        <v>1848</v>
      </c>
    </row>
    <row r="579" spans="1:4">
      <c r="A579" s="821">
        <v>578</v>
      </c>
      <c r="B579" t="s">
        <v>1800</v>
      </c>
      <c r="C579" t="s">
        <v>1849</v>
      </c>
      <c r="D579" t="s">
        <v>1850</v>
      </c>
    </row>
    <row r="580" spans="1:4">
      <c r="A580" s="821">
        <v>579</v>
      </c>
      <c r="B580" t="s">
        <v>1851</v>
      </c>
      <c r="C580" t="s">
        <v>1853</v>
      </c>
      <c r="D580" t="s">
        <v>1854</v>
      </c>
    </row>
    <row r="581" spans="1:4">
      <c r="A581" s="821">
        <v>580</v>
      </c>
      <c r="B581" t="s">
        <v>1851</v>
      </c>
      <c r="C581" t="s">
        <v>1855</v>
      </c>
      <c r="D581" t="s">
        <v>1856</v>
      </c>
    </row>
    <row r="582" spans="1:4">
      <c r="A582" s="821">
        <v>581</v>
      </c>
      <c r="B582" t="s">
        <v>1851</v>
      </c>
      <c r="C582" t="s">
        <v>1857</v>
      </c>
      <c r="D582" t="s">
        <v>1858</v>
      </c>
    </row>
    <row r="583" spans="1:4">
      <c r="A583" s="821">
        <v>582</v>
      </c>
      <c r="B583" t="s">
        <v>1851</v>
      </c>
      <c r="C583" t="s">
        <v>1859</v>
      </c>
      <c r="D583" t="s">
        <v>1860</v>
      </c>
    </row>
    <row r="584" spans="1:4">
      <c r="A584" s="821">
        <v>583</v>
      </c>
      <c r="B584" t="s">
        <v>1851</v>
      </c>
      <c r="C584" t="s">
        <v>1861</v>
      </c>
      <c r="D584" t="s">
        <v>1862</v>
      </c>
    </row>
    <row r="585" spans="1:4">
      <c r="A585" s="821">
        <v>584</v>
      </c>
      <c r="B585" t="s">
        <v>1851</v>
      </c>
      <c r="C585" t="s">
        <v>1863</v>
      </c>
      <c r="D585" t="s">
        <v>1864</v>
      </c>
    </row>
    <row r="586" spans="1:4">
      <c r="A586" s="821">
        <v>585</v>
      </c>
      <c r="B586" t="s">
        <v>1851</v>
      </c>
      <c r="C586" t="s">
        <v>1865</v>
      </c>
      <c r="D586" t="s">
        <v>1866</v>
      </c>
    </row>
    <row r="587" spans="1:4">
      <c r="A587" s="821">
        <v>586</v>
      </c>
      <c r="B587" t="s">
        <v>1851</v>
      </c>
      <c r="C587" t="s">
        <v>1867</v>
      </c>
      <c r="D587" t="s">
        <v>1868</v>
      </c>
    </row>
    <row r="588" spans="1:4">
      <c r="A588" s="821">
        <v>587</v>
      </c>
      <c r="B588" t="s">
        <v>1851</v>
      </c>
      <c r="C588" t="s">
        <v>1869</v>
      </c>
      <c r="D588" t="s">
        <v>1870</v>
      </c>
    </row>
    <row r="589" spans="1:4">
      <c r="A589" s="821">
        <v>588</v>
      </c>
      <c r="B589" t="s">
        <v>1851</v>
      </c>
      <c r="C589" t="s">
        <v>1871</v>
      </c>
      <c r="D589" t="s">
        <v>1872</v>
      </c>
    </row>
    <row r="590" spans="1:4">
      <c r="A590" s="821">
        <v>589</v>
      </c>
      <c r="B590" t="s">
        <v>1851</v>
      </c>
      <c r="C590" t="s">
        <v>1873</v>
      </c>
      <c r="D590" t="s">
        <v>1874</v>
      </c>
    </row>
    <row r="591" spans="1:4">
      <c r="A591" s="821">
        <v>590</v>
      </c>
      <c r="B591" t="s">
        <v>1851</v>
      </c>
      <c r="C591" t="s">
        <v>1851</v>
      </c>
      <c r="D591" t="s">
        <v>1852</v>
      </c>
    </row>
    <row r="592" spans="1:4">
      <c r="A592" s="821">
        <v>591</v>
      </c>
      <c r="B592" t="s">
        <v>1851</v>
      </c>
      <c r="C592" t="s">
        <v>1875</v>
      </c>
      <c r="D592" t="s">
        <v>1876</v>
      </c>
    </row>
    <row r="593" spans="1:4">
      <c r="A593" s="821">
        <v>592</v>
      </c>
      <c r="B593" t="s">
        <v>1851</v>
      </c>
      <c r="C593" t="s">
        <v>1877</v>
      </c>
      <c r="D593" t="s">
        <v>1878</v>
      </c>
    </row>
    <row r="594" spans="1:4">
      <c r="A594" s="821">
        <v>593</v>
      </c>
      <c r="B594" t="s">
        <v>1851</v>
      </c>
      <c r="C594" t="s">
        <v>1879</v>
      </c>
      <c r="D594" t="s">
        <v>1880</v>
      </c>
    </row>
    <row r="595" spans="1:4">
      <c r="A595" s="821">
        <v>594</v>
      </c>
      <c r="B595" t="s">
        <v>1851</v>
      </c>
      <c r="C595" t="s">
        <v>1881</v>
      </c>
      <c r="D595" t="s">
        <v>1882</v>
      </c>
    </row>
    <row r="596" spans="1:4">
      <c r="A596" s="821">
        <v>595</v>
      </c>
      <c r="B596" t="s">
        <v>1851</v>
      </c>
      <c r="C596" t="s">
        <v>1883</v>
      </c>
      <c r="D596" t="s">
        <v>1884</v>
      </c>
    </row>
    <row r="597" spans="1:4">
      <c r="A597" s="821">
        <v>596</v>
      </c>
      <c r="B597" t="s">
        <v>1851</v>
      </c>
      <c r="C597" t="s">
        <v>1723</v>
      </c>
      <c r="D597" t="s">
        <v>1885</v>
      </c>
    </row>
    <row r="598" spans="1:4">
      <c r="A598" s="821">
        <v>597</v>
      </c>
      <c r="B598" t="s">
        <v>1851</v>
      </c>
      <c r="C598" t="s">
        <v>1886</v>
      </c>
      <c r="D598" t="s">
        <v>1887</v>
      </c>
    </row>
    <row r="599" spans="1:4">
      <c r="A599" s="821">
        <v>598</v>
      </c>
      <c r="B599" t="s">
        <v>1851</v>
      </c>
      <c r="C599" t="s">
        <v>1888</v>
      </c>
      <c r="D599" t="s">
        <v>1889</v>
      </c>
    </row>
    <row r="600" spans="1:4">
      <c r="A600" s="821">
        <v>599</v>
      </c>
      <c r="B600" t="s">
        <v>1851</v>
      </c>
      <c r="C600" t="s">
        <v>1890</v>
      </c>
      <c r="D600" t="s">
        <v>1891</v>
      </c>
    </row>
    <row r="601" spans="1:4">
      <c r="A601" s="821">
        <v>600</v>
      </c>
      <c r="B601" t="s">
        <v>1851</v>
      </c>
      <c r="C601" t="s">
        <v>1892</v>
      </c>
      <c r="D601" t="s">
        <v>1893</v>
      </c>
    </row>
    <row r="602" spans="1:4">
      <c r="A602" s="821">
        <v>601</v>
      </c>
      <c r="B602" t="s">
        <v>1851</v>
      </c>
      <c r="C602" t="s">
        <v>1894</v>
      </c>
      <c r="D602" t="s">
        <v>1895</v>
      </c>
    </row>
    <row r="603" spans="1:4">
      <c r="A603" s="821">
        <v>602</v>
      </c>
      <c r="B603" t="s">
        <v>1851</v>
      </c>
      <c r="C603" t="s">
        <v>1896</v>
      </c>
      <c r="D603" t="s">
        <v>1897</v>
      </c>
    </row>
    <row r="604" spans="1:4">
      <c r="A604" s="821">
        <v>603</v>
      </c>
      <c r="B604" t="s">
        <v>1851</v>
      </c>
      <c r="C604" t="s">
        <v>1898</v>
      </c>
      <c r="D604" t="s">
        <v>1899</v>
      </c>
    </row>
    <row r="605" spans="1:4">
      <c r="A605" s="821">
        <v>604</v>
      </c>
      <c r="B605" t="s">
        <v>1851</v>
      </c>
      <c r="C605" t="s">
        <v>1900</v>
      </c>
      <c r="D605" t="s">
        <v>1901</v>
      </c>
    </row>
    <row r="606" spans="1:4">
      <c r="A606" s="821">
        <v>605</v>
      </c>
      <c r="B606" t="s">
        <v>1851</v>
      </c>
      <c r="C606" t="s">
        <v>1902</v>
      </c>
      <c r="D606" t="s">
        <v>1903</v>
      </c>
    </row>
    <row r="607" spans="1:4">
      <c r="A607" s="821">
        <v>606</v>
      </c>
      <c r="B607" t="s">
        <v>1851</v>
      </c>
      <c r="C607" t="s">
        <v>1904</v>
      </c>
      <c r="D607" t="s">
        <v>1905</v>
      </c>
    </row>
    <row r="608" spans="1:4">
      <c r="A608" s="821">
        <v>607</v>
      </c>
      <c r="B608" t="s">
        <v>1851</v>
      </c>
      <c r="C608" t="s">
        <v>1906</v>
      </c>
      <c r="D608" t="s">
        <v>1907</v>
      </c>
    </row>
    <row r="609" spans="1:4">
      <c r="A609" s="821">
        <v>608</v>
      </c>
      <c r="B609" t="s">
        <v>1851</v>
      </c>
      <c r="C609" t="s">
        <v>1908</v>
      </c>
      <c r="D609" t="s">
        <v>1909</v>
      </c>
    </row>
    <row r="610" spans="1:4">
      <c r="A610" s="821">
        <v>609</v>
      </c>
      <c r="B610" t="s">
        <v>1910</v>
      </c>
      <c r="C610" t="s">
        <v>1912</v>
      </c>
      <c r="D610" t="s">
        <v>1913</v>
      </c>
    </row>
    <row r="611" spans="1:4">
      <c r="A611" s="821">
        <v>610</v>
      </c>
      <c r="B611" t="s">
        <v>1910</v>
      </c>
      <c r="C611" t="s">
        <v>1914</v>
      </c>
      <c r="D611" t="s">
        <v>1915</v>
      </c>
    </row>
    <row r="612" spans="1:4">
      <c r="A612" s="821">
        <v>611</v>
      </c>
      <c r="B612" t="s">
        <v>1910</v>
      </c>
      <c r="C612" t="s">
        <v>1916</v>
      </c>
      <c r="D612" t="s">
        <v>1917</v>
      </c>
    </row>
    <row r="613" spans="1:4">
      <c r="A613" s="821">
        <v>612</v>
      </c>
      <c r="B613" t="s">
        <v>1910</v>
      </c>
      <c r="C613" t="s">
        <v>1918</v>
      </c>
      <c r="D613" t="s">
        <v>1919</v>
      </c>
    </row>
    <row r="614" spans="1:4">
      <c r="A614" s="821">
        <v>613</v>
      </c>
      <c r="B614" t="s">
        <v>1910</v>
      </c>
      <c r="C614" t="s">
        <v>1920</v>
      </c>
      <c r="D614" t="s">
        <v>1921</v>
      </c>
    </row>
    <row r="615" spans="1:4">
      <c r="A615" s="821">
        <v>614</v>
      </c>
      <c r="B615" t="s">
        <v>1910</v>
      </c>
      <c r="C615" t="s">
        <v>1922</v>
      </c>
      <c r="D615" t="s">
        <v>1923</v>
      </c>
    </row>
    <row r="616" spans="1:4">
      <c r="A616" s="821">
        <v>615</v>
      </c>
      <c r="B616" t="s">
        <v>1910</v>
      </c>
      <c r="C616" t="s">
        <v>1924</v>
      </c>
      <c r="D616" t="s">
        <v>1925</v>
      </c>
    </row>
    <row r="617" spans="1:4">
      <c r="A617" s="821">
        <v>616</v>
      </c>
      <c r="B617" t="s">
        <v>1910</v>
      </c>
      <c r="C617" t="s">
        <v>1910</v>
      </c>
      <c r="D617" t="s">
        <v>1911</v>
      </c>
    </row>
    <row r="618" spans="1:4">
      <c r="A618" s="821">
        <v>617</v>
      </c>
      <c r="B618" t="s">
        <v>1910</v>
      </c>
      <c r="C618" t="s">
        <v>1926</v>
      </c>
      <c r="D618" t="s">
        <v>1927</v>
      </c>
    </row>
    <row r="619" spans="1:4">
      <c r="A619" s="821">
        <v>618</v>
      </c>
      <c r="B619" t="s">
        <v>1910</v>
      </c>
      <c r="C619" t="s">
        <v>1928</v>
      </c>
      <c r="D619" t="s">
        <v>1929</v>
      </c>
    </row>
    <row r="620" spans="1:4">
      <c r="A620" s="821">
        <v>619</v>
      </c>
      <c r="B620" t="s">
        <v>1910</v>
      </c>
      <c r="C620" t="s">
        <v>1930</v>
      </c>
      <c r="D620" t="s">
        <v>1931</v>
      </c>
    </row>
    <row r="621" spans="1:4">
      <c r="A621" s="821">
        <v>620</v>
      </c>
      <c r="B621" t="s">
        <v>1910</v>
      </c>
      <c r="C621" t="s">
        <v>1932</v>
      </c>
      <c r="D621" t="s">
        <v>1933</v>
      </c>
    </row>
    <row r="622" spans="1:4">
      <c r="A622" s="821">
        <v>621</v>
      </c>
      <c r="B622" t="s">
        <v>1910</v>
      </c>
      <c r="C622" t="s">
        <v>1934</v>
      </c>
      <c r="D622" t="s">
        <v>1935</v>
      </c>
    </row>
    <row r="623" spans="1:4">
      <c r="A623" s="821">
        <v>622</v>
      </c>
      <c r="B623" t="s">
        <v>1910</v>
      </c>
      <c r="C623" t="s">
        <v>1936</v>
      </c>
      <c r="D623" t="s">
        <v>1937</v>
      </c>
    </row>
    <row r="624" spans="1:4">
      <c r="A624" s="821">
        <v>623</v>
      </c>
      <c r="B624" t="s">
        <v>1910</v>
      </c>
      <c r="C624" t="s">
        <v>1938</v>
      </c>
      <c r="D624" t="s">
        <v>1939</v>
      </c>
    </row>
    <row r="625" spans="1:4">
      <c r="A625" s="821">
        <v>624</v>
      </c>
      <c r="B625" t="s">
        <v>1910</v>
      </c>
      <c r="C625" t="s">
        <v>1940</v>
      </c>
      <c r="D625" t="s">
        <v>1941</v>
      </c>
    </row>
    <row r="626" spans="1:4">
      <c r="A626" s="821">
        <v>625</v>
      </c>
      <c r="B626" t="s">
        <v>1942</v>
      </c>
      <c r="C626" t="s">
        <v>1944</v>
      </c>
      <c r="D626" t="s">
        <v>1945</v>
      </c>
    </row>
    <row r="627" spans="1:4">
      <c r="A627" s="821">
        <v>626</v>
      </c>
      <c r="B627" t="s">
        <v>1942</v>
      </c>
      <c r="C627" t="s">
        <v>1946</v>
      </c>
      <c r="D627" t="s">
        <v>1947</v>
      </c>
    </row>
    <row r="628" spans="1:4">
      <c r="A628" s="821">
        <v>627</v>
      </c>
      <c r="B628" t="s">
        <v>1942</v>
      </c>
      <c r="C628" t="s">
        <v>1948</v>
      </c>
      <c r="D628" t="s">
        <v>1949</v>
      </c>
    </row>
    <row r="629" spans="1:4">
      <c r="A629" s="821">
        <v>628</v>
      </c>
      <c r="B629" t="s">
        <v>1942</v>
      </c>
      <c r="C629" t="s">
        <v>1950</v>
      </c>
      <c r="D629" t="s">
        <v>1951</v>
      </c>
    </row>
    <row r="630" spans="1:4">
      <c r="A630" s="821">
        <v>629</v>
      </c>
      <c r="B630" t="s">
        <v>1942</v>
      </c>
      <c r="C630" t="s">
        <v>1952</v>
      </c>
      <c r="D630" t="s">
        <v>1953</v>
      </c>
    </row>
    <row r="631" spans="1:4">
      <c r="A631" s="821">
        <v>630</v>
      </c>
      <c r="B631" t="s">
        <v>1942</v>
      </c>
      <c r="C631" t="s">
        <v>1954</v>
      </c>
      <c r="D631" t="s">
        <v>1955</v>
      </c>
    </row>
    <row r="632" spans="1:4">
      <c r="A632" s="821">
        <v>631</v>
      </c>
      <c r="B632" t="s">
        <v>1942</v>
      </c>
      <c r="C632" t="s">
        <v>723</v>
      </c>
      <c r="D632" t="s">
        <v>1956</v>
      </c>
    </row>
    <row r="633" spans="1:4">
      <c r="A633" s="821">
        <v>632</v>
      </c>
      <c r="B633" t="s">
        <v>1942</v>
      </c>
      <c r="C633" t="s">
        <v>1957</v>
      </c>
      <c r="D633" t="s">
        <v>1958</v>
      </c>
    </row>
    <row r="634" spans="1:4">
      <c r="A634" s="821">
        <v>633</v>
      </c>
      <c r="B634" t="s">
        <v>1942</v>
      </c>
      <c r="C634" t="s">
        <v>1959</v>
      </c>
      <c r="D634" t="s">
        <v>1960</v>
      </c>
    </row>
    <row r="635" spans="1:4">
      <c r="A635" s="821">
        <v>634</v>
      </c>
      <c r="B635" t="s">
        <v>1942</v>
      </c>
      <c r="C635" t="s">
        <v>1942</v>
      </c>
      <c r="D635" t="s">
        <v>1943</v>
      </c>
    </row>
    <row r="636" spans="1:4">
      <c r="A636" s="821">
        <v>635</v>
      </c>
      <c r="B636" t="s">
        <v>1942</v>
      </c>
      <c r="C636" t="s">
        <v>1961</v>
      </c>
      <c r="D636" t="s">
        <v>1962</v>
      </c>
    </row>
    <row r="637" spans="1:4">
      <c r="A637" s="821">
        <v>636</v>
      </c>
      <c r="B637" t="s">
        <v>1942</v>
      </c>
      <c r="C637" t="s">
        <v>1963</v>
      </c>
      <c r="D637" t="s">
        <v>1964</v>
      </c>
    </row>
    <row r="638" spans="1:4">
      <c r="A638" s="821">
        <v>637</v>
      </c>
      <c r="B638" t="s">
        <v>1942</v>
      </c>
      <c r="C638" t="s">
        <v>1965</v>
      </c>
      <c r="D638" t="s">
        <v>1966</v>
      </c>
    </row>
    <row r="639" spans="1:4">
      <c r="A639" s="821">
        <v>638</v>
      </c>
      <c r="B639" t="s">
        <v>1942</v>
      </c>
      <c r="C639" t="s">
        <v>1967</v>
      </c>
      <c r="D639" t="s">
        <v>1968</v>
      </c>
    </row>
    <row r="640" spans="1:4">
      <c r="A640" s="821">
        <v>639</v>
      </c>
      <c r="B640" t="s">
        <v>1942</v>
      </c>
      <c r="C640" t="s">
        <v>1969</v>
      </c>
      <c r="D640" t="s">
        <v>1970</v>
      </c>
    </row>
    <row r="641" spans="1:4">
      <c r="A641" s="821">
        <v>640</v>
      </c>
      <c r="B641" t="s">
        <v>1942</v>
      </c>
      <c r="C641" t="s">
        <v>1971</v>
      </c>
      <c r="D641" t="s">
        <v>1972</v>
      </c>
    </row>
    <row r="642" spans="1:4">
      <c r="A642" s="821">
        <v>641</v>
      </c>
      <c r="B642" t="s">
        <v>1942</v>
      </c>
      <c r="C642" t="s">
        <v>1973</v>
      </c>
      <c r="D642" t="s">
        <v>1974</v>
      </c>
    </row>
    <row r="643" spans="1:4">
      <c r="A643" s="821">
        <v>642</v>
      </c>
      <c r="B643" t="s">
        <v>1942</v>
      </c>
      <c r="C643" t="s">
        <v>1975</v>
      </c>
      <c r="D643" t="s">
        <v>1976</v>
      </c>
    </row>
    <row r="644" spans="1:4">
      <c r="A644" s="821">
        <v>643</v>
      </c>
      <c r="B644" t="s">
        <v>1942</v>
      </c>
      <c r="C644" t="s">
        <v>1977</v>
      </c>
      <c r="D644" t="s">
        <v>1978</v>
      </c>
    </row>
    <row r="645" spans="1:4">
      <c r="A645" s="821">
        <v>644</v>
      </c>
      <c r="B645" t="s">
        <v>1942</v>
      </c>
      <c r="C645" t="s">
        <v>1979</v>
      </c>
      <c r="D645" t="s">
        <v>1980</v>
      </c>
    </row>
    <row r="646" spans="1:4">
      <c r="A646" s="821">
        <v>645</v>
      </c>
      <c r="B646" t="s">
        <v>1942</v>
      </c>
      <c r="C646" t="s">
        <v>1981</v>
      </c>
      <c r="D646" t="s">
        <v>1982</v>
      </c>
    </row>
    <row r="647" spans="1:4">
      <c r="A647" s="821">
        <v>646</v>
      </c>
      <c r="B647" t="s">
        <v>1983</v>
      </c>
      <c r="C647" t="s">
        <v>1985</v>
      </c>
      <c r="D647" t="s">
        <v>1986</v>
      </c>
    </row>
    <row r="648" spans="1:4">
      <c r="A648" s="821">
        <v>647</v>
      </c>
      <c r="B648" t="s">
        <v>1983</v>
      </c>
      <c r="C648" t="s">
        <v>1987</v>
      </c>
      <c r="D648" t="s">
        <v>1988</v>
      </c>
    </row>
    <row r="649" spans="1:4">
      <c r="A649" s="821">
        <v>648</v>
      </c>
      <c r="B649" t="s">
        <v>1983</v>
      </c>
      <c r="C649" t="s">
        <v>1989</v>
      </c>
      <c r="D649" t="s">
        <v>1990</v>
      </c>
    </row>
    <row r="650" spans="1:4">
      <c r="A650" s="821">
        <v>649</v>
      </c>
      <c r="B650" t="s">
        <v>1983</v>
      </c>
      <c r="C650" t="s">
        <v>1991</v>
      </c>
      <c r="D650" t="s">
        <v>1992</v>
      </c>
    </row>
    <row r="651" spans="1:4">
      <c r="A651" s="821">
        <v>650</v>
      </c>
      <c r="B651" t="s">
        <v>1983</v>
      </c>
      <c r="C651" t="s">
        <v>1993</v>
      </c>
      <c r="D651" t="s">
        <v>1994</v>
      </c>
    </row>
    <row r="652" spans="1:4">
      <c r="A652" s="821">
        <v>651</v>
      </c>
      <c r="B652" t="s">
        <v>1983</v>
      </c>
      <c r="C652" t="s">
        <v>1995</v>
      </c>
      <c r="D652" t="s">
        <v>1996</v>
      </c>
    </row>
    <row r="653" spans="1:4">
      <c r="A653" s="821">
        <v>652</v>
      </c>
      <c r="B653" t="s">
        <v>1983</v>
      </c>
      <c r="C653" t="s">
        <v>1997</v>
      </c>
      <c r="D653" t="s">
        <v>1998</v>
      </c>
    </row>
    <row r="654" spans="1:4">
      <c r="A654" s="821">
        <v>653</v>
      </c>
      <c r="B654" t="s">
        <v>1983</v>
      </c>
      <c r="C654" t="s">
        <v>1999</v>
      </c>
      <c r="D654" t="s">
        <v>2000</v>
      </c>
    </row>
    <row r="655" spans="1:4">
      <c r="A655" s="821">
        <v>654</v>
      </c>
      <c r="B655" t="s">
        <v>1983</v>
      </c>
      <c r="C655" t="s">
        <v>2001</v>
      </c>
      <c r="D655" t="s">
        <v>2002</v>
      </c>
    </row>
    <row r="656" spans="1:4">
      <c r="A656" s="821">
        <v>655</v>
      </c>
      <c r="B656" t="s">
        <v>1983</v>
      </c>
      <c r="C656" t="s">
        <v>2003</v>
      </c>
      <c r="D656" t="s">
        <v>2004</v>
      </c>
    </row>
    <row r="657" spans="1:4">
      <c r="A657" s="821">
        <v>656</v>
      </c>
      <c r="B657" t="s">
        <v>1983</v>
      </c>
      <c r="C657" t="s">
        <v>1983</v>
      </c>
      <c r="D657" t="s">
        <v>1984</v>
      </c>
    </row>
    <row r="658" spans="1:4">
      <c r="A658" s="821">
        <v>657</v>
      </c>
      <c r="B658" t="s">
        <v>1983</v>
      </c>
      <c r="C658" t="s">
        <v>2005</v>
      </c>
      <c r="D658" t="s">
        <v>2006</v>
      </c>
    </row>
    <row r="659" spans="1:4">
      <c r="A659" s="821">
        <v>658</v>
      </c>
      <c r="B659" t="s">
        <v>1983</v>
      </c>
      <c r="C659" t="s">
        <v>2007</v>
      </c>
      <c r="D659" t="s">
        <v>2008</v>
      </c>
    </row>
    <row r="660" spans="1:4">
      <c r="A660" s="821">
        <v>659</v>
      </c>
      <c r="B660" t="s">
        <v>1983</v>
      </c>
      <c r="C660" t="s">
        <v>2009</v>
      </c>
      <c r="D660" t="s">
        <v>2010</v>
      </c>
    </row>
    <row r="661" spans="1:4">
      <c r="A661" s="821">
        <v>660</v>
      </c>
      <c r="B661" t="s">
        <v>1983</v>
      </c>
      <c r="C661" t="s">
        <v>1378</v>
      </c>
      <c r="D661" t="s">
        <v>2011</v>
      </c>
    </row>
    <row r="662" spans="1:4">
      <c r="A662" s="821">
        <v>661</v>
      </c>
      <c r="B662" t="s">
        <v>1983</v>
      </c>
      <c r="C662" t="s">
        <v>2012</v>
      </c>
      <c r="D662" t="s">
        <v>2013</v>
      </c>
    </row>
    <row r="663" spans="1:4">
      <c r="A663" s="821">
        <v>662</v>
      </c>
      <c r="B663" t="s">
        <v>1983</v>
      </c>
      <c r="C663" t="s">
        <v>2014</v>
      </c>
      <c r="D663" t="s">
        <v>2015</v>
      </c>
    </row>
    <row r="664" spans="1:4">
      <c r="A664" s="821">
        <v>663</v>
      </c>
      <c r="B664" t="s">
        <v>1983</v>
      </c>
      <c r="C664" t="s">
        <v>2016</v>
      </c>
      <c r="D664" t="s">
        <v>2017</v>
      </c>
    </row>
    <row r="665" spans="1:4">
      <c r="A665" s="821">
        <v>664</v>
      </c>
      <c r="B665" t="s">
        <v>1983</v>
      </c>
      <c r="C665" t="s">
        <v>2018</v>
      </c>
      <c r="D665" t="s">
        <v>2019</v>
      </c>
    </row>
    <row r="666" spans="1:4">
      <c r="A666" s="821">
        <v>665</v>
      </c>
      <c r="B666" t="s">
        <v>1983</v>
      </c>
      <c r="C666" t="s">
        <v>2020</v>
      </c>
      <c r="D666" t="s">
        <v>2021</v>
      </c>
    </row>
    <row r="667" spans="1:4">
      <c r="A667" s="821">
        <v>666</v>
      </c>
      <c r="B667" t="s">
        <v>2022</v>
      </c>
      <c r="C667" t="s">
        <v>2024</v>
      </c>
      <c r="D667" t="s">
        <v>2025</v>
      </c>
    </row>
    <row r="668" spans="1:4">
      <c r="A668" s="821">
        <v>667</v>
      </c>
      <c r="B668" t="s">
        <v>2022</v>
      </c>
      <c r="C668" t="s">
        <v>2026</v>
      </c>
      <c r="D668" t="s">
        <v>2027</v>
      </c>
    </row>
    <row r="669" spans="1:4">
      <c r="A669" s="821">
        <v>668</v>
      </c>
      <c r="B669" t="s">
        <v>2022</v>
      </c>
      <c r="C669" t="s">
        <v>2028</v>
      </c>
      <c r="D669" t="s">
        <v>2029</v>
      </c>
    </row>
    <row r="670" spans="1:4">
      <c r="A670" s="821">
        <v>669</v>
      </c>
      <c r="B670" t="s">
        <v>2022</v>
      </c>
      <c r="C670" t="s">
        <v>2030</v>
      </c>
      <c r="D670" t="s">
        <v>2031</v>
      </c>
    </row>
    <row r="671" spans="1:4">
      <c r="A671" s="821">
        <v>670</v>
      </c>
      <c r="B671" t="s">
        <v>2022</v>
      </c>
      <c r="C671" t="s">
        <v>2032</v>
      </c>
      <c r="D671" t="s">
        <v>2033</v>
      </c>
    </row>
    <row r="672" spans="1:4">
      <c r="A672" s="821">
        <v>671</v>
      </c>
      <c r="B672" t="s">
        <v>2022</v>
      </c>
      <c r="C672" t="s">
        <v>2034</v>
      </c>
      <c r="D672" t="s">
        <v>2035</v>
      </c>
    </row>
    <row r="673" spans="1:4">
      <c r="A673" s="821">
        <v>672</v>
      </c>
      <c r="B673" t="s">
        <v>2022</v>
      </c>
      <c r="C673" t="s">
        <v>2036</v>
      </c>
      <c r="D673" t="s">
        <v>2037</v>
      </c>
    </row>
    <row r="674" spans="1:4">
      <c r="A674" s="821">
        <v>673</v>
      </c>
      <c r="B674" t="s">
        <v>2022</v>
      </c>
      <c r="C674" t="s">
        <v>2038</v>
      </c>
      <c r="D674" t="s">
        <v>2039</v>
      </c>
    </row>
    <row r="675" spans="1:4">
      <c r="A675" s="821">
        <v>674</v>
      </c>
      <c r="B675" t="s">
        <v>2022</v>
      </c>
      <c r="C675" t="s">
        <v>1770</v>
      </c>
      <c r="D675" t="s">
        <v>2040</v>
      </c>
    </row>
    <row r="676" spans="1:4">
      <c r="A676" s="821">
        <v>675</v>
      </c>
      <c r="B676" t="s">
        <v>2022</v>
      </c>
      <c r="C676" t="s">
        <v>2022</v>
      </c>
      <c r="D676" t="s">
        <v>2023</v>
      </c>
    </row>
    <row r="677" spans="1:4">
      <c r="A677" s="821">
        <v>676</v>
      </c>
      <c r="B677" t="s">
        <v>2022</v>
      </c>
      <c r="C677" t="s">
        <v>2041</v>
      </c>
      <c r="D677" t="s">
        <v>2042</v>
      </c>
    </row>
    <row r="678" spans="1:4">
      <c r="A678" s="821">
        <v>677</v>
      </c>
      <c r="B678" t="s">
        <v>2022</v>
      </c>
      <c r="C678" t="s">
        <v>2043</v>
      </c>
      <c r="D678" t="s">
        <v>2044</v>
      </c>
    </row>
    <row r="679" spans="1:4">
      <c r="A679" s="821">
        <v>678</v>
      </c>
      <c r="B679" t="s">
        <v>2022</v>
      </c>
      <c r="C679" t="s">
        <v>1232</v>
      </c>
      <c r="D679" t="s">
        <v>2045</v>
      </c>
    </row>
    <row r="680" spans="1:4">
      <c r="A680" s="821">
        <v>679</v>
      </c>
      <c r="B680" t="s">
        <v>2022</v>
      </c>
      <c r="C680" t="s">
        <v>2046</v>
      </c>
      <c r="D680" t="s">
        <v>2047</v>
      </c>
    </row>
    <row r="681" spans="1:4">
      <c r="A681" s="821">
        <v>680</v>
      </c>
      <c r="B681" t="s">
        <v>2022</v>
      </c>
      <c r="C681" t="s">
        <v>2048</v>
      </c>
      <c r="D681" t="s">
        <v>2049</v>
      </c>
    </row>
    <row r="682" spans="1:4">
      <c r="A682" s="821">
        <v>681</v>
      </c>
      <c r="B682" t="s">
        <v>2022</v>
      </c>
      <c r="C682" t="s">
        <v>2050</v>
      </c>
      <c r="D682" t="s">
        <v>2051</v>
      </c>
    </row>
    <row r="683" spans="1:4">
      <c r="A683" s="821">
        <v>682</v>
      </c>
      <c r="B683" t="s">
        <v>2022</v>
      </c>
      <c r="C683" t="s">
        <v>2052</v>
      </c>
      <c r="D683" t="s">
        <v>2053</v>
      </c>
    </row>
    <row r="684" spans="1:4">
      <c r="A684" s="821">
        <v>683</v>
      </c>
      <c r="B684" t="s">
        <v>2022</v>
      </c>
      <c r="C684" t="s">
        <v>2054</v>
      </c>
      <c r="D684" t="s">
        <v>2055</v>
      </c>
    </row>
    <row r="685" spans="1:4">
      <c r="A685" s="821">
        <v>684</v>
      </c>
      <c r="B685" t="s">
        <v>2056</v>
      </c>
      <c r="C685" t="s">
        <v>2058</v>
      </c>
      <c r="D685" t="s">
        <v>2059</v>
      </c>
    </row>
    <row r="686" spans="1:4">
      <c r="A686" s="821">
        <v>685</v>
      </c>
      <c r="B686" t="s">
        <v>2056</v>
      </c>
      <c r="C686" t="s">
        <v>2060</v>
      </c>
      <c r="D686" t="s">
        <v>2061</v>
      </c>
    </row>
    <row r="687" spans="1:4">
      <c r="A687" s="821">
        <v>686</v>
      </c>
      <c r="B687" t="s">
        <v>2056</v>
      </c>
      <c r="C687" t="s">
        <v>2062</v>
      </c>
      <c r="D687" t="s">
        <v>2063</v>
      </c>
    </row>
    <row r="688" spans="1:4">
      <c r="A688" s="821">
        <v>687</v>
      </c>
      <c r="B688" t="s">
        <v>2056</v>
      </c>
      <c r="C688" t="s">
        <v>2064</v>
      </c>
      <c r="D688" t="s">
        <v>2065</v>
      </c>
    </row>
    <row r="689" spans="1:4">
      <c r="A689" s="821">
        <v>688</v>
      </c>
      <c r="B689" t="s">
        <v>2056</v>
      </c>
      <c r="C689" t="s">
        <v>2066</v>
      </c>
      <c r="D689" t="s">
        <v>2067</v>
      </c>
    </row>
    <row r="690" spans="1:4">
      <c r="A690" s="821">
        <v>689</v>
      </c>
      <c r="B690" t="s">
        <v>2056</v>
      </c>
      <c r="C690" t="s">
        <v>2068</v>
      </c>
      <c r="D690" t="s">
        <v>2069</v>
      </c>
    </row>
    <row r="691" spans="1:4">
      <c r="A691" s="821">
        <v>690</v>
      </c>
      <c r="B691" t="s">
        <v>2056</v>
      </c>
      <c r="C691" t="s">
        <v>2070</v>
      </c>
      <c r="D691" t="s">
        <v>2071</v>
      </c>
    </row>
    <row r="692" spans="1:4">
      <c r="A692" s="821">
        <v>691</v>
      </c>
      <c r="B692" t="s">
        <v>2056</v>
      </c>
      <c r="C692" t="s">
        <v>2072</v>
      </c>
      <c r="D692" t="s">
        <v>2073</v>
      </c>
    </row>
    <row r="693" spans="1:4">
      <c r="A693" s="821">
        <v>692</v>
      </c>
      <c r="B693" t="s">
        <v>2056</v>
      </c>
      <c r="C693" t="s">
        <v>2056</v>
      </c>
      <c r="D693" t="s">
        <v>2057</v>
      </c>
    </row>
    <row r="694" spans="1:4">
      <c r="A694" s="821">
        <v>693</v>
      </c>
      <c r="B694" t="s">
        <v>2056</v>
      </c>
      <c r="C694" t="s">
        <v>2074</v>
      </c>
      <c r="D694" t="s">
        <v>2075</v>
      </c>
    </row>
    <row r="695" spans="1:4">
      <c r="A695" s="821">
        <v>694</v>
      </c>
      <c r="B695" t="s">
        <v>2056</v>
      </c>
      <c r="C695" t="s">
        <v>2076</v>
      </c>
      <c r="D695" t="s">
        <v>2077</v>
      </c>
    </row>
    <row r="696" spans="1:4">
      <c r="A696" s="821">
        <v>695</v>
      </c>
      <c r="B696" t="s">
        <v>2056</v>
      </c>
      <c r="C696" t="s">
        <v>2078</v>
      </c>
      <c r="D696" t="s">
        <v>2079</v>
      </c>
    </row>
    <row r="697" spans="1:4">
      <c r="A697" s="821">
        <v>696</v>
      </c>
      <c r="B697" t="s">
        <v>2056</v>
      </c>
      <c r="C697" t="s">
        <v>1607</v>
      </c>
      <c r="D697" t="s">
        <v>2080</v>
      </c>
    </row>
    <row r="698" spans="1:4">
      <c r="A698" s="821">
        <v>697</v>
      </c>
      <c r="B698" t="s">
        <v>2056</v>
      </c>
      <c r="C698" t="s">
        <v>2081</v>
      </c>
      <c r="D698" t="s">
        <v>2082</v>
      </c>
    </row>
    <row r="699" spans="1:4">
      <c r="A699" s="821">
        <v>698</v>
      </c>
      <c r="B699" t="s">
        <v>2056</v>
      </c>
      <c r="C699" t="s">
        <v>2083</v>
      </c>
      <c r="D699" t="s">
        <v>2084</v>
      </c>
    </row>
    <row r="700" spans="1:4">
      <c r="A700" s="821">
        <v>699</v>
      </c>
      <c r="B700" t="s">
        <v>2056</v>
      </c>
      <c r="C700" t="s">
        <v>2085</v>
      </c>
      <c r="D700" t="s">
        <v>2086</v>
      </c>
    </row>
    <row r="701" spans="1:4">
      <c r="A701" s="821">
        <v>700</v>
      </c>
      <c r="B701" t="s">
        <v>2087</v>
      </c>
      <c r="C701" t="s">
        <v>2089</v>
      </c>
      <c r="D701" t="s">
        <v>2090</v>
      </c>
    </row>
    <row r="702" spans="1:4">
      <c r="A702" s="821">
        <v>701</v>
      </c>
      <c r="B702" t="s">
        <v>2087</v>
      </c>
      <c r="C702" t="s">
        <v>2091</v>
      </c>
      <c r="D702" t="s">
        <v>2092</v>
      </c>
    </row>
    <row r="703" spans="1:4">
      <c r="A703" s="821">
        <v>702</v>
      </c>
      <c r="B703" t="s">
        <v>2087</v>
      </c>
      <c r="C703" t="s">
        <v>2093</v>
      </c>
      <c r="D703" t="s">
        <v>2094</v>
      </c>
    </row>
    <row r="704" spans="1:4">
      <c r="A704" s="821">
        <v>703</v>
      </c>
      <c r="B704" t="s">
        <v>2087</v>
      </c>
      <c r="C704" t="s">
        <v>2095</v>
      </c>
      <c r="D704" t="s">
        <v>2096</v>
      </c>
    </row>
    <row r="705" spans="1:4">
      <c r="A705" s="821">
        <v>704</v>
      </c>
      <c r="B705" t="s">
        <v>2087</v>
      </c>
      <c r="C705" t="s">
        <v>2097</v>
      </c>
      <c r="D705" t="s">
        <v>2098</v>
      </c>
    </row>
    <row r="706" spans="1:4">
      <c r="A706" s="821">
        <v>705</v>
      </c>
      <c r="B706" t="s">
        <v>2087</v>
      </c>
      <c r="C706" t="s">
        <v>2099</v>
      </c>
      <c r="D706" t="s">
        <v>2100</v>
      </c>
    </row>
    <row r="707" spans="1:4">
      <c r="A707" s="821">
        <v>706</v>
      </c>
      <c r="B707" t="s">
        <v>2087</v>
      </c>
      <c r="C707" t="s">
        <v>2101</v>
      </c>
      <c r="D707" t="s">
        <v>2102</v>
      </c>
    </row>
    <row r="708" spans="1:4">
      <c r="A708" s="821">
        <v>707</v>
      </c>
      <c r="B708" t="s">
        <v>2087</v>
      </c>
      <c r="C708" t="s">
        <v>2103</v>
      </c>
      <c r="D708" t="s">
        <v>2104</v>
      </c>
    </row>
    <row r="709" spans="1:4">
      <c r="A709" s="821">
        <v>708</v>
      </c>
      <c r="B709" t="s">
        <v>2087</v>
      </c>
      <c r="C709" t="s">
        <v>2105</v>
      </c>
      <c r="D709" t="s">
        <v>2106</v>
      </c>
    </row>
    <row r="710" spans="1:4">
      <c r="A710" s="821">
        <v>709</v>
      </c>
      <c r="B710" t="s">
        <v>2087</v>
      </c>
      <c r="C710" t="s">
        <v>2107</v>
      </c>
      <c r="D710" t="s">
        <v>2108</v>
      </c>
    </row>
    <row r="711" spans="1:4">
      <c r="A711" s="821">
        <v>710</v>
      </c>
      <c r="B711" t="s">
        <v>2087</v>
      </c>
      <c r="C711" t="s">
        <v>2109</v>
      </c>
      <c r="D711" t="s">
        <v>2110</v>
      </c>
    </row>
    <row r="712" spans="1:4">
      <c r="A712" s="821">
        <v>711</v>
      </c>
      <c r="B712" t="s">
        <v>2087</v>
      </c>
      <c r="C712" t="s">
        <v>2111</v>
      </c>
      <c r="D712" t="s">
        <v>2112</v>
      </c>
    </row>
    <row r="713" spans="1:4">
      <c r="A713" s="821">
        <v>712</v>
      </c>
      <c r="B713" t="s">
        <v>2087</v>
      </c>
      <c r="C713" t="s">
        <v>2113</v>
      </c>
      <c r="D713" t="s">
        <v>2114</v>
      </c>
    </row>
    <row r="714" spans="1:4">
      <c r="A714" s="821">
        <v>713</v>
      </c>
      <c r="B714" t="s">
        <v>2087</v>
      </c>
      <c r="C714" t="s">
        <v>2115</v>
      </c>
      <c r="D714" t="s">
        <v>2116</v>
      </c>
    </row>
    <row r="715" spans="1:4">
      <c r="A715" s="821">
        <v>714</v>
      </c>
      <c r="B715" t="s">
        <v>2087</v>
      </c>
      <c r="C715" t="s">
        <v>2117</v>
      </c>
      <c r="D715" t="s">
        <v>2118</v>
      </c>
    </row>
    <row r="716" spans="1:4">
      <c r="A716" s="821">
        <v>715</v>
      </c>
      <c r="B716" t="s">
        <v>2087</v>
      </c>
      <c r="C716" t="s">
        <v>2119</v>
      </c>
      <c r="D716" t="s">
        <v>2120</v>
      </c>
    </row>
    <row r="717" spans="1:4">
      <c r="A717" s="821">
        <v>716</v>
      </c>
      <c r="B717" t="s">
        <v>2087</v>
      </c>
      <c r="C717" t="s">
        <v>2121</v>
      </c>
      <c r="D717" t="s">
        <v>2122</v>
      </c>
    </row>
    <row r="718" spans="1:4">
      <c r="A718" s="821">
        <v>717</v>
      </c>
      <c r="B718" t="s">
        <v>2087</v>
      </c>
      <c r="C718" t="s">
        <v>2087</v>
      </c>
      <c r="D718" t="s">
        <v>2088</v>
      </c>
    </row>
    <row r="719" spans="1:4">
      <c r="A719" s="821">
        <v>718</v>
      </c>
      <c r="B719" t="s">
        <v>2087</v>
      </c>
      <c r="C719" t="s">
        <v>2123</v>
      </c>
      <c r="D719" t="s">
        <v>2124</v>
      </c>
    </row>
    <row r="720" spans="1:4">
      <c r="A720" s="821">
        <v>719</v>
      </c>
      <c r="B720" t="s">
        <v>2087</v>
      </c>
      <c r="C720" t="s">
        <v>2125</v>
      </c>
      <c r="D720" t="s">
        <v>2126</v>
      </c>
    </row>
    <row r="721" spans="1:4">
      <c r="A721" s="821">
        <v>720</v>
      </c>
      <c r="B721" t="s">
        <v>2087</v>
      </c>
      <c r="C721" t="s">
        <v>2127</v>
      </c>
      <c r="D721" t="s">
        <v>2128</v>
      </c>
    </row>
    <row r="722" spans="1:4">
      <c r="A722" s="821">
        <v>721</v>
      </c>
      <c r="B722" t="s">
        <v>2087</v>
      </c>
      <c r="C722" t="s">
        <v>984</v>
      </c>
      <c r="D722" t="s">
        <v>2129</v>
      </c>
    </row>
    <row r="723" spans="1:4">
      <c r="A723" s="821">
        <v>722</v>
      </c>
      <c r="B723" t="s">
        <v>2087</v>
      </c>
      <c r="C723" t="s">
        <v>2130</v>
      </c>
      <c r="D723" t="s">
        <v>2131</v>
      </c>
    </row>
    <row r="724" spans="1:4">
      <c r="A724" s="821">
        <v>723</v>
      </c>
      <c r="B724" t="s">
        <v>2087</v>
      </c>
      <c r="C724" t="s">
        <v>2132</v>
      </c>
      <c r="D724" t="s">
        <v>2133</v>
      </c>
    </row>
    <row r="725" spans="1:4">
      <c r="A725" s="821">
        <v>724</v>
      </c>
      <c r="B725" t="s">
        <v>2087</v>
      </c>
      <c r="C725" t="s">
        <v>2134</v>
      </c>
      <c r="D725" t="s">
        <v>2135</v>
      </c>
    </row>
    <row r="726" spans="1:4">
      <c r="A726" s="821">
        <v>725</v>
      </c>
      <c r="B726" t="s">
        <v>2087</v>
      </c>
      <c r="C726" t="s">
        <v>2136</v>
      </c>
      <c r="D726" t="s">
        <v>2137</v>
      </c>
    </row>
    <row r="727" spans="1:4">
      <c r="A727" s="821">
        <v>726</v>
      </c>
      <c r="B727" t="s">
        <v>2087</v>
      </c>
      <c r="C727" t="s">
        <v>2138</v>
      </c>
      <c r="D727" t="s">
        <v>2139</v>
      </c>
    </row>
    <row r="728" spans="1:4">
      <c r="A728" s="821">
        <v>727</v>
      </c>
      <c r="B728" t="s">
        <v>2087</v>
      </c>
      <c r="C728" t="s">
        <v>2140</v>
      </c>
      <c r="D728" t="s">
        <v>2141</v>
      </c>
    </row>
    <row r="729" spans="1:4">
      <c r="A729" s="821">
        <v>728</v>
      </c>
      <c r="B729" t="s">
        <v>2142</v>
      </c>
      <c r="C729" t="s">
        <v>2144</v>
      </c>
      <c r="D729" t="s">
        <v>2145</v>
      </c>
    </row>
    <row r="730" spans="1:4">
      <c r="A730" s="821">
        <v>729</v>
      </c>
      <c r="B730" t="s">
        <v>2142</v>
      </c>
      <c r="C730" t="s">
        <v>2146</v>
      </c>
      <c r="D730" t="s">
        <v>2147</v>
      </c>
    </row>
    <row r="731" spans="1:4">
      <c r="A731" s="821">
        <v>730</v>
      </c>
      <c r="B731" t="s">
        <v>2142</v>
      </c>
      <c r="C731" t="s">
        <v>2148</v>
      </c>
      <c r="D731" t="s">
        <v>2149</v>
      </c>
    </row>
    <row r="732" spans="1:4">
      <c r="A732" s="821">
        <v>731</v>
      </c>
      <c r="B732" t="s">
        <v>2142</v>
      </c>
      <c r="C732" t="s">
        <v>2150</v>
      </c>
      <c r="D732" t="s">
        <v>2151</v>
      </c>
    </row>
    <row r="733" spans="1:4">
      <c r="A733" s="821">
        <v>732</v>
      </c>
      <c r="B733" t="s">
        <v>2142</v>
      </c>
      <c r="C733" t="s">
        <v>2152</v>
      </c>
      <c r="D733" t="s">
        <v>2153</v>
      </c>
    </row>
    <row r="734" spans="1:4">
      <c r="A734" s="821">
        <v>733</v>
      </c>
      <c r="B734" t="s">
        <v>2142</v>
      </c>
      <c r="C734" t="s">
        <v>2154</v>
      </c>
      <c r="D734" t="s">
        <v>2155</v>
      </c>
    </row>
    <row r="735" spans="1:4">
      <c r="A735" s="821">
        <v>734</v>
      </c>
      <c r="B735" t="s">
        <v>2142</v>
      </c>
      <c r="C735" t="s">
        <v>2156</v>
      </c>
      <c r="D735" t="s">
        <v>2157</v>
      </c>
    </row>
    <row r="736" spans="1:4">
      <c r="A736" s="821">
        <v>735</v>
      </c>
      <c r="B736" t="s">
        <v>2142</v>
      </c>
      <c r="C736" t="s">
        <v>2158</v>
      </c>
      <c r="D736" t="s">
        <v>2159</v>
      </c>
    </row>
    <row r="737" spans="1:4">
      <c r="A737" s="821">
        <v>736</v>
      </c>
      <c r="B737" t="s">
        <v>2142</v>
      </c>
      <c r="C737" t="s">
        <v>2160</v>
      </c>
      <c r="D737" t="s">
        <v>2161</v>
      </c>
    </row>
    <row r="738" spans="1:4">
      <c r="A738" s="821">
        <v>737</v>
      </c>
      <c r="B738" t="s">
        <v>2142</v>
      </c>
      <c r="C738" t="s">
        <v>2162</v>
      </c>
      <c r="D738" t="s">
        <v>2163</v>
      </c>
    </row>
    <row r="739" spans="1:4">
      <c r="A739" s="821">
        <v>738</v>
      </c>
      <c r="B739" t="s">
        <v>2142</v>
      </c>
      <c r="C739" t="s">
        <v>2164</v>
      </c>
      <c r="D739" t="s">
        <v>2165</v>
      </c>
    </row>
    <row r="740" spans="1:4">
      <c r="A740" s="821">
        <v>739</v>
      </c>
      <c r="B740" t="s">
        <v>2142</v>
      </c>
      <c r="C740" t="s">
        <v>1635</v>
      </c>
      <c r="D740" t="s">
        <v>2166</v>
      </c>
    </row>
    <row r="741" spans="1:4">
      <c r="A741" s="821">
        <v>740</v>
      </c>
      <c r="B741" t="s">
        <v>2142</v>
      </c>
      <c r="C741" t="s">
        <v>2167</v>
      </c>
      <c r="D741" t="s">
        <v>2168</v>
      </c>
    </row>
    <row r="742" spans="1:4">
      <c r="A742" s="821">
        <v>741</v>
      </c>
      <c r="B742" t="s">
        <v>2142</v>
      </c>
      <c r="C742" t="s">
        <v>2169</v>
      </c>
      <c r="D742" t="s">
        <v>2170</v>
      </c>
    </row>
    <row r="743" spans="1:4">
      <c r="A743" s="821">
        <v>742</v>
      </c>
      <c r="B743" t="s">
        <v>2142</v>
      </c>
      <c r="C743" t="s">
        <v>2142</v>
      </c>
      <c r="D743" t="s">
        <v>2143</v>
      </c>
    </row>
    <row r="744" spans="1:4">
      <c r="A744" s="821">
        <v>743</v>
      </c>
      <c r="B744" t="s">
        <v>2142</v>
      </c>
      <c r="C744" t="s">
        <v>2171</v>
      </c>
      <c r="D744" t="s">
        <v>2172</v>
      </c>
    </row>
    <row r="745" spans="1:4">
      <c r="A745" s="821">
        <v>744</v>
      </c>
      <c r="B745" t="s">
        <v>2142</v>
      </c>
      <c r="C745" t="s">
        <v>2173</v>
      </c>
      <c r="D745" t="s">
        <v>2174</v>
      </c>
    </row>
    <row r="746" spans="1:4">
      <c r="A746" s="821">
        <v>745</v>
      </c>
      <c r="B746" t="s">
        <v>2142</v>
      </c>
      <c r="C746" t="s">
        <v>2175</v>
      </c>
      <c r="D746" t="s">
        <v>2176</v>
      </c>
    </row>
    <row r="747" spans="1:4">
      <c r="A747" s="821">
        <v>746</v>
      </c>
      <c r="B747" t="s">
        <v>2142</v>
      </c>
      <c r="C747" t="s">
        <v>2177</v>
      </c>
      <c r="D747" t="s">
        <v>2178</v>
      </c>
    </row>
    <row r="748" spans="1:4">
      <c r="A748" s="821">
        <v>747</v>
      </c>
      <c r="B748" t="s">
        <v>2142</v>
      </c>
      <c r="C748" t="s">
        <v>2179</v>
      </c>
      <c r="D748" t="s">
        <v>2180</v>
      </c>
    </row>
    <row r="749" spans="1:4">
      <c r="A749" s="821">
        <v>748</v>
      </c>
      <c r="B749" t="s">
        <v>2142</v>
      </c>
      <c r="C749" t="s">
        <v>2181</v>
      </c>
      <c r="D749" t="s">
        <v>2182</v>
      </c>
    </row>
    <row r="750" spans="1:4">
      <c r="A750" s="821">
        <v>749</v>
      </c>
      <c r="B750" t="s">
        <v>2142</v>
      </c>
      <c r="C750" t="s">
        <v>2183</v>
      </c>
      <c r="D750" t="s">
        <v>2184</v>
      </c>
    </row>
    <row r="751" spans="1:4">
      <c r="A751" s="821">
        <v>750</v>
      </c>
      <c r="B751" t="s">
        <v>2185</v>
      </c>
      <c r="C751" t="s">
        <v>2187</v>
      </c>
      <c r="D751" t="s">
        <v>2188</v>
      </c>
    </row>
    <row r="752" spans="1:4">
      <c r="A752" s="821">
        <v>751</v>
      </c>
      <c r="B752" t="s">
        <v>2185</v>
      </c>
      <c r="C752" t="s">
        <v>2189</v>
      </c>
      <c r="D752" t="s">
        <v>2190</v>
      </c>
    </row>
    <row r="753" spans="1:4">
      <c r="A753" s="821">
        <v>752</v>
      </c>
      <c r="B753" t="s">
        <v>2185</v>
      </c>
      <c r="C753" t="s">
        <v>2191</v>
      </c>
      <c r="D753" t="s">
        <v>2192</v>
      </c>
    </row>
    <row r="754" spans="1:4">
      <c r="A754" s="821">
        <v>753</v>
      </c>
      <c r="B754" t="s">
        <v>2185</v>
      </c>
      <c r="C754" t="s">
        <v>2193</v>
      </c>
      <c r="D754" t="s">
        <v>2194</v>
      </c>
    </row>
    <row r="755" spans="1:4">
      <c r="A755" s="821">
        <v>754</v>
      </c>
      <c r="B755" t="s">
        <v>2185</v>
      </c>
      <c r="C755" t="s">
        <v>2195</v>
      </c>
      <c r="D755" t="s">
        <v>2196</v>
      </c>
    </row>
    <row r="756" spans="1:4">
      <c r="A756" s="821">
        <v>755</v>
      </c>
      <c r="B756" t="s">
        <v>2185</v>
      </c>
      <c r="C756" t="s">
        <v>2197</v>
      </c>
      <c r="D756" t="s">
        <v>2198</v>
      </c>
    </row>
    <row r="757" spans="1:4">
      <c r="A757" s="821">
        <v>756</v>
      </c>
      <c r="B757" t="s">
        <v>2185</v>
      </c>
      <c r="C757" t="s">
        <v>2199</v>
      </c>
      <c r="D757" t="s">
        <v>2200</v>
      </c>
    </row>
    <row r="758" spans="1:4">
      <c r="A758" s="821">
        <v>757</v>
      </c>
      <c r="B758" t="s">
        <v>2185</v>
      </c>
      <c r="C758" t="s">
        <v>2201</v>
      </c>
      <c r="D758" t="s">
        <v>2202</v>
      </c>
    </row>
    <row r="759" spans="1:4">
      <c r="A759" s="821">
        <v>758</v>
      </c>
      <c r="B759" t="s">
        <v>2185</v>
      </c>
      <c r="C759" t="s">
        <v>2203</v>
      </c>
      <c r="D759" t="s">
        <v>2204</v>
      </c>
    </row>
    <row r="760" spans="1:4">
      <c r="A760" s="821">
        <v>759</v>
      </c>
      <c r="B760" t="s">
        <v>2185</v>
      </c>
      <c r="C760" t="s">
        <v>2205</v>
      </c>
      <c r="D760" t="s">
        <v>2206</v>
      </c>
    </row>
    <row r="761" spans="1:4">
      <c r="A761" s="821">
        <v>760</v>
      </c>
      <c r="B761" t="s">
        <v>2185</v>
      </c>
      <c r="C761" t="s">
        <v>2207</v>
      </c>
      <c r="D761" t="s">
        <v>2208</v>
      </c>
    </row>
    <row r="762" spans="1:4">
      <c r="A762" s="821">
        <v>761</v>
      </c>
      <c r="B762" t="s">
        <v>2185</v>
      </c>
      <c r="C762" t="s">
        <v>2209</v>
      </c>
      <c r="D762" t="s">
        <v>2210</v>
      </c>
    </row>
    <row r="763" spans="1:4">
      <c r="A763" s="821">
        <v>762</v>
      </c>
      <c r="B763" t="s">
        <v>2185</v>
      </c>
      <c r="C763" t="s">
        <v>2211</v>
      </c>
      <c r="D763" t="s">
        <v>2212</v>
      </c>
    </row>
    <row r="764" spans="1:4">
      <c r="A764" s="821">
        <v>763</v>
      </c>
      <c r="B764" t="s">
        <v>2185</v>
      </c>
      <c r="C764" t="s">
        <v>2213</v>
      </c>
      <c r="D764" t="s">
        <v>2214</v>
      </c>
    </row>
    <row r="765" spans="1:4">
      <c r="A765" s="821">
        <v>764</v>
      </c>
      <c r="B765" t="s">
        <v>2185</v>
      </c>
      <c r="C765" t="s">
        <v>2215</v>
      </c>
      <c r="D765" t="s">
        <v>2216</v>
      </c>
    </row>
    <row r="766" spans="1:4">
      <c r="A766" s="821">
        <v>765</v>
      </c>
      <c r="B766" t="s">
        <v>2185</v>
      </c>
      <c r="C766" t="s">
        <v>2217</v>
      </c>
      <c r="D766" t="s">
        <v>2218</v>
      </c>
    </row>
    <row r="767" spans="1:4">
      <c r="A767" s="821">
        <v>766</v>
      </c>
      <c r="B767" t="s">
        <v>2185</v>
      </c>
      <c r="C767" t="s">
        <v>2219</v>
      </c>
      <c r="D767" t="s">
        <v>2220</v>
      </c>
    </row>
    <row r="768" spans="1:4">
      <c r="A768" s="821">
        <v>767</v>
      </c>
      <c r="B768" t="s">
        <v>2185</v>
      </c>
      <c r="C768" t="s">
        <v>2221</v>
      </c>
      <c r="D768" t="s">
        <v>2222</v>
      </c>
    </row>
    <row r="769" spans="1:4">
      <c r="A769" s="821">
        <v>768</v>
      </c>
      <c r="B769" t="s">
        <v>2185</v>
      </c>
      <c r="C769" t="s">
        <v>2223</v>
      </c>
      <c r="D769" t="s">
        <v>2224</v>
      </c>
    </row>
    <row r="770" spans="1:4">
      <c r="A770" s="821">
        <v>769</v>
      </c>
      <c r="B770" t="s">
        <v>2185</v>
      </c>
      <c r="C770" t="s">
        <v>2185</v>
      </c>
      <c r="D770" t="s">
        <v>2186</v>
      </c>
    </row>
    <row r="771" spans="1:4">
      <c r="A771" s="821">
        <v>770</v>
      </c>
      <c r="B771" t="s">
        <v>2185</v>
      </c>
      <c r="C771" t="s">
        <v>2225</v>
      </c>
      <c r="D771" t="s">
        <v>2226</v>
      </c>
    </row>
    <row r="772" spans="1:4">
      <c r="A772" s="821">
        <v>771</v>
      </c>
      <c r="B772" t="s">
        <v>2185</v>
      </c>
      <c r="C772" t="s">
        <v>2227</v>
      </c>
      <c r="D772" t="s">
        <v>2228</v>
      </c>
    </row>
    <row r="773" spans="1:4">
      <c r="A773" s="821">
        <v>772</v>
      </c>
      <c r="B773" t="s">
        <v>2185</v>
      </c>
      <c r="C773" t="s">
        <v>2229</v>
      </c>
      <c r="D773" t="s">
        <v>2230</v>
      </c>
    </row>
    <row r="774" spans="1:4">
      <c r="A774" s="821">
        <v>773</v>
      </c>
      <c r="B774" t="s">
        <v>2185</v>
      </c>
      <c r="C774" t="s">
        <v>2231</v>
      </c>
      <c r="D774" t="s">
        <v>2232</v>
      </c>
    </row>
    <row r="775" spans="1:4">
      <c r="A775" s="821">
        <v>774</v>
      </c>
      <c r="B775" t="s">
        <v>2185</v>
      </c>
      <c r="C775" t="s">
        <v>2233</v>
      </c>
      <c r="D775" t="s">
        <v>2234</v>
      </c>
    </row>
    <row r="776" spans="1:4">
      <c r="A776" s="821">
        <v>775</v>
      </c>
      <c r="B776" t="s">
        <v>2185</v>
      </c>
      <c r="C776" t="s">
        <v>2235</v>
      </c>
      <c r="D776" t="s">
        <v>2236</v>
      </c>
    </row>
    <row r="777" spans="1:4">
      <c r="A777" s="821">
        <v>776</v>
      </c>
      <c r="B777" t="s">
        <v>2185</v>
      </c>
      <c r="C777" t="s">
        <v>2237</v>
      </c>
      <c r="D777" t="s">
        <v>2238</v>
      </c>
    </row>
    <row r="778" spans="1:4">
      <c r="A778" s="821">
        <v>777</v>
      </c>
      <c r="B778" t="s">
        <v>2185</v>
      </c>
      <c r="C778" t="s">
        <v>2239</v>
      </c>
      <c r="D778" t="s">
        <v>2240</v>
      </c>
    </row>
    <row r="779" spans="1:4">
      <c r="A779" s="821">
        <v>778</v>
      </c>
      <c r="B779" t="s">
        <v>2241</v>
      </c>
      <c r="C779" t="s">
        <v>2243</v>
      </c>
      <c r="D779" t="s">
        <v>2244</v>
      </c>
    </row>
    <row r="780" spans="1:4">
      <c r="A780" s="821">
        <v>779</v>
      </c>
      <c r="B780" t="s">
        <v>2241</v>
      </c>
      <c r="C780" t="s">
        <v>2245</v>
      </c>
      <c r="D780" t="s">
        <v>2246</v>
      </c>
    </row>
    <row r="781" spans="1:4">
      <c r="A781" s="821">
        <v>780</v>
      </c>
      <c r="B781" t="s">
        <v>2241</v>
      </c>
      <c r="C781" t="s">
        <v>2247</v>
      </c>
      <c r="D781" t="s">
        <v>2248</v>
      </c>
    </row>
    <row r="782" spans="1:4">
      <c r="A782" s="821">
        <v>781</v>
      </c>
      <c r="B782" t="s">
        <v>2241</v>
      </c>
      <c r="C782" t="s">
        <v>2249</v>
      </c>
      <c r="D782" t="s">
        <v>2250</v>
      </c>
    </row>
    <row r="783" spans="1:4">
      <c r="A783" s="821">
        <v>782</v>
      </c>
      <c r="B783" t="s">
        <v>2241</v>
      </c>
      <c r="C783" t="s">
        <v>2251</v>
      </c>
      <c r="D783" t="s">
        <v>2252</v>
      </c>
    </row>
    <row r="784" spans="1:4">
      <c r="A784" s="821">
        <v>783</v>
      </c>
      <c r="B784" t="s">
        <v>2241</v>
      </c>
      <c r="C784" t="s">
        <v>2253</v>
      </c>
      <c r="D784" t="s">
        <v>2254</v>
      </c>
    </row>
    <row r="785" spans="1:4">
      <c r="A785" s="821">
        <v>784</v>
      </c>
      <c r="B785" t="s">
        <v>2241</v>
      </c>
      <c r="C785" t="s">
        <v>2255</v>
      </c>
      <c r="D785" t="s">
        <v>2256</v>
      </c>
    </row>
    <row r="786" spans="1:4">
      <c r="A786" s="821">
        <v>785</v>
      </c>
      <c r="B786" t="s">
        <v>2241</v>
      </c>
      <c r="C786" t="s">
        <v>2257</v>
      </c>
      <c r="D786" t="s">
        <v>2258</v>
      </c>
    </row>
    <row r="787" spans="1:4">
      <c r="A787" s="821">
        <v>786</v>
      </c>
      <c r="B787" t="s">
        <v>2241</v>
      </c>
      <c r="C787" t="s">
        <v>2259</v>
      </c>
      <c r="D787" t="s">
        <v>2260</v>
      </c>
    </row>
    <row r="788" spans="1:4">
      <c r="A788" s="821">
        <v>787</v>
      </c>
      <c r="B788" t="s">
        <v>2241</v>
      </c>
      <c r="C788" t="s">
        <v>2261</v>
      </c>
      <c r="D788" t="s">
        <v>2262</v>
      </c>
    </row>
    <row r="789" spans="1:4">
      <c r="A789" s="821">
        <v>788</v>
      </c>
      <c r="B789" t="s">
        <v>2241</v>
      </c>
      <c r="C789" t="s">
        <v>2263</v>
      </c>
      <c r="D789" t="s">
        <v>2264</v>
      </c>
    </row>
    <row r="790" spans="1:4">
      <c r="A790" s="821">
        <v>789</v>
      </c>
      <c r="B790" t="s">
        <v>2241</v>
      </c>
      <c r="C790" t="s">
        <v>2265</v>
      </c>
      <c r="D790" t="s">
        <v>2266</v>
      </c>
    </row>
    <row r="791" spans="1:4">
      <c r="A791" s="821">
        <v>790</v>
      </c>
      <c r="B791" t="s">
        <v>2241</v>
      </c>
      <c r="C791" t="s">
        <v>2267</v>
      </c>
      <c r="D791" t="s">
        <v>2268</v>
      </c>
    </row>
    <row r="792" spans="1:4">
      <c r="A792" s="821">
        <v>791</v>
      </c>
      <c r="B792" t="s">
        <v>2241</v>
      </c>
      <c r="C792" t="s">
        <v>2241</v>
      </c>
      <c r="D792" t="s">
        <v>2242</v>
      </c>
    </row>
    <row r="793" spans="1:4">
      <c r="A793" s="821">
        <v>792</v>
      </c>
      <c r="B793" t="s">
        <v>2241</v>
      </c>
      <c r="C793" t="s">
        <v>2269</v>
      </c>
      <c r="D793" t="s">
        <v>2270</v>
      </c>
    </row>
    <row r="794" spans="1:4">
      <c r="A794" s="821">
        <v>793</v>
      </c>
      <c r="B794" t="s">
        <v>2241</v>
      </c>
      <c r="C794" t="s">
        <v>2271</v>
      </c>
      <c r="D794" t="s">
        <v>2272</v>
      </c>
    </row>
    <row r="795" spans="1:4">
      <c r="A795" s="821">
        <v>794</v>
      </c>
      <c r="B795" t="s">
        <v>2241</v>
      </c>
      <c r="C795" t="s">
        <v>2273</v>
      </c>
      <c r="D795" t="s">
        <v>2274</v>
      </c>
    </row>
    <row r="796" spans="1:4">
      <c r="A796" s="821">
        <v>795</v>
      </c>
      <c r="B796" t="s">
        <v>2241</v>
      </c>
      <c r="C796" t="s">
        <v>2275</v>
      </c>
      <c r="D796" t="s">
        <v>2276</v>
      </c>
    </row>
    <row r="797" spans="1:4">
      <c r="A797" s="821">
        <v>796</v>
      </c>
      <c r="B797" t="s">
        <v>2241</v>
      </c>
      <c r="C797" t="s">
        <v>2277</v>
      </c>
      <c r="D797" t="s">
        <v>2278</v>
      </c>
    </row>
    <row r="798" spans="1:4">
      <c r="A798" s="821">
        <v>797</v>
      </c>
      <c r="B798" t="s">
        <v>2241</v>
      </c>
      <c r="C798" t="s">
        <v>2279</v>
      </c>
      <c r="D798" t="s">
        <v>2280</v>
      </c>
    </row>
    <row r="799" spans="1:4">
      <c r="A799" s="821">
        <v>798</v>
      </c>
      <c r="B799" t="s">
        <v>2241</v>
      </c>
      <c r="C799" t="s">
        <v>2281</v>
      </c>
      <c r="D799" t="s">
        <v>2282</v>
      </c>
    </row>
    <row r="800" spans="1:4">
      <c r="A800" s="821">
        <v>799</v>
      </c>
      <c r="B800" t="s">
        <v>2283</v>
      </c>
      <c r="C800" t="s">
        <v>2285</v>
      </c>
      <c r="D800" t="s">
        <v>2286</v>
      </c>
    </row>
    <row r="801" spans="1:4">
      <c r="A801" s="821">
        <v>800</v>
      </c>
      <c r="B801" t="s">
        <v>2283</v>
      </c>
      <c r="C801" t="s">
        <v>1180</v>
      </c>
      <c r="D801" t="s">
        <v>2287</v>
      </c>
    </row>
    <row r="802" spans="1:4">
      <c r="A802" s="821">
        <v>801</v>
      </c>
      <c r="B802" t="s">
        <v>2283</v>
      </c>
      <c r="C802" t="s">
        <v>1000</v>
      </c>
      <c r="D802" t="s">
        <v>2288</v>
      </c>
    </row>
    <row r="803" spans="1:4">
      <c r="A803" s="821">
        <v>802</v>
      </c>
      <c r="B803" t="s">
        <v>2283</v>
      </c>
      <c r="C803" t="s">
        <v>2289</v>
      </c>
      <c r="D803" t="s">
        <v>2290</v>
      </c>
    </row>
    <row r="804" spans="1:4">
      <c r="A804" s="821">
        <v>803</v>
      </c>
      <c r="B804" t="s">
        <v>2283</v>
      </c>
      <c r="C804" t="s">
        <v>2291</v>
      </c>
      <c r="D804" t="s">
        <v>2292</v>
      </c>
    </row>
    <row r="805" spans="1:4">
      <c r="A805" s="821">
        <v>804</v>
      </c>
      <c r="B805" t="s">
        <v>2283</v>
      </c>
      <c r="C805" t="s">
        <v>2293</v>
      </c>
      <c r="D805" t="s">
        <v>2294</v>
      </c>
    </row>
    <row r="806" spans="1:4">
      <c r="A806" s="821">
        <v>805</v>
      </c>
      <c r="B806" t="s">
        <v>2283</v>
      </c>
      <c r="C806" t="s">
        <v>2295</v>
      </c>
      <c r="D806" t="s">
        <v>2296</v>
      </c>
    </row>
    <row r="807" spans="1:4">
      <c r="A807" s="821">
        <v>806</v>
      </c>
      <c r="B807" t="s">
        <v>2283</v>
      </c>
      <c r="C807" t="s">
        <v>2297</v>
      </c>
      <c r="D807" t="s">
        <v>2298</v>
      </c>
    </row>
    <row r="808" spans="1:4">
      <c r="A808" s="821">
        <v>807</v>
      </c>
      <c r="B808" t="s">
        <v>2283</v>
      </c>
      <c r="C808" t="s">
        <v>2299</v>
      </c>
      <c r="D808" t="s">
        <v>2300</v>
      </c>
    </row>
    <row r="809" spans="1:4">
      <c r="A809" s="821">
        <v>808</v>
      </c>
      <c r="B809" t="s">
        <v>2283</v>
      </c>
      <c r="C809" t="s">
        <v>2301</v>
      </c>
      <c r="D809" t="s">
        <v>2302</v>
      </c>
    </row>
    <row r="810" spans="1:4">
      <c r="A810" s="821">
        <v>809</v>
      </c>
      <c r="B810" t="s">
        <v>2283</v>
      </c>
      <c r="C810" t="s">
        <v>2303</v>
      </c>
      <c r="D810" t="s">
        <v>2304</v>
      </c>
    </row>
    <row r="811" spans="1:4">
      <c r="A811" s="821">
        <v>810</v>
      </c>
      <c r="B811" t="s">
        <v>2283</v>
      </c>
      <c r="C811" t="s">
        <v>2305</v>
      </c>
      <c r="D811" t="s">
        <v>2306</v>
      </c>
    </row>
    <row r="812" spans="1:4">
      <c r="A812" s="821">
        <v>811</v>
      </c>
      <c r="B812" t="s">
        <v>2283</v>
      </c>
      <c r="C812" t="s">
        <v>2307</v>
      </c>
      <c r="D812" t="s">
        <v>2308</v>
      </c>
    </row>
    <row r="813" spans="1:4">
      <c r="A813" s="821">
        <v>812</v>
      </c>
      <c r="B813" t="s">
        <v>2283</v>
      </c>
      <c r="C813" t="s">
        <v>2309</v>
      </c>
      <c r="D813" t="s">
        <v>2310</v>
      </c>
    </row>
    <row r="814" spans="1:4">
      <c r="A814" s="821">
        <v>813</v>
      </c>
      <c r="B814" t="s">
        <v>2283</v>
      </c>
      <c r="C814" t="s">
        <v>2311</v>
      </c>
      <c r="D814" t="s">
        <v>2312</v>
      </c>
    </row>
    <row r="815" spans="1:4">
      <c r="A815" s="821">
        <v>814</v>
      </c>
      <c r="B815" t="s">
        <v>2283</v>
      </c>
      <c r="C815" t="s">
        <v>2283</v>
      </c>
      <c r="D815" t="s">
        <v>2284</v>
      </c>
    </row>
    <row r="816" spans="1:4">
      <c r="A816" s="821">
        <v>815</v>
      </c>
      <c r="B816" t="s">
        <v>2283</v>
      </c>
      <c r="C816" t="s">
        <v>2313</v>
      </c>
      <c r="D816" t="s">
        <v>2314</v>
      </c>
    </row>
    <row r="817" spans="1:4">
      <c r="A817" s="821">
        <v>816</v>
      </c>
      <c r="B817" t="s">
        <v>2283</v>
      </c>
      <c r="C817" t="s">
        <v>2315</v>
      </c>
      <c r="D817" t="s">
        <v>2316</v>
      </c>
    </row>
    <row r="818" spans="1:4">
      <c r="A818" s="821">
        <v>817</v>
      </c>
      <c r="B818" t="s">
        <v>2283</v>
      </c>
      <c r="C818" t="s">
        <v>2317</v>
      </c>
      <c r="D818" t="s">
        <v>2318</v>
      </c>
    </row>
    <row r="819" spans="1:4">
      <c r="A819" s="821">
        <v>818</v>
      </c>
      <c r="B819" t="s">
        <v>2283</v>
      </c>
      <c r="C819" t="s">
        <v>2319</v>
      </c>
      <c r="D819" t="s">
        <v>2320</v>
      </c>
    </row>
    <row r="820" spans="1:4">
      <c r="A820" s="821">
        <v>819</v>
      </c>
      <c r="B820" t="s">
        <v>2283</v>
      </c>
      <c r="C820" t="s">
        <v>2321</v>
      </c>
      <c r="D820" t="s">
        <v>2322</v>
      </c>
    </row>
    <row r="821" spans="1:4">
      <c r="A821" s="821">
        <v>820</v>
      </c>
      <c r="B821" t="s">
        <v>2283</v>
      </c>
      <c r="C821" t="s">
        <v>2323</v>
      </c>
      <c r="D821" t="s">
        <v>2324</v>
      </c>
    </row>
    <row r="822" spans="1:4">
      <c r="A822" s="821">
        <v>821</v>
      </c>
      <c r="B822" t="s">
        <v>2283</v>
      </c>
      <c r="C822" t="s">
        <v>2325</v>
      </c>
      <c r="D822" t="s">
        <v>2326</v>
      </c>
    </row>
    <row r="823" spans="1:4">
      <c r="A823" s="821">
        <v>822</v>
      </c>
      <c r="B823" t="s">
        <v>2283</v>
      </c>
      <c r="C823" t="s">
        <v>2327</v>
      </c>
      <c r="D823" t="s">
        <v>2328</v>
      </c>
    </row>
    <row r="824" spans="1:4">
      <c r="A824" s="821">
        <v>823</v>
      </c>
      <c r="B824" t="s">
        <v>2329</v>
      </c>
      <c r="C824" t="s">
        <v>2331</v>
      </c>
      <c r="D824" t="s">
        <v>2332</v>
      </c>
    </row>
    <row r="825" spans="1:4">
      <c r="A825" s="821">
        <v>824</v>
      </c>
      <c r="B825" t="s">
        <v>2329</v>
      </c>
      <c r="C825" t="s">
        <v>2333</v>
      </c>
      <c r="D825" t="s">
        <v>2334</v>
      </c>
    </row>
    <row r="826" spans="1:4">
      <c r="A826" s="821">
        <v>825</v>
      </c>
      <c r="B826" t="s">
        <v>2329</v>
      </c>
      <c r="C826" t="s">
        <v>2335</v>
      </c>
      <c r="D826" t="s">
        <v>2336</v>
      </c>
    </row>
    <row r="827" spans="1:4">
      <c r="A827" s="821">
        <v>826</v>
      </c>
      <c r="B827" t="s">
        <v>2329</v>
      </c>
      <c r="C827" t="s">
        <v>2337</v>
      </c>
      <c r="D827" t="s">
        <v>2338</v>
      </c>
    </row>
    <row r="828" spans="1:4">
      <c r="A828" s="821">
        <v>827</v>
      </c>
      <c r="B828" t="s">
        <v>2329</v>
      </c>
      <c r="C828" t="s">
        <v>2339</v>
      </c>
      <c r="D828" t="s">
        <v>2340</v>
      </c>
    </row>
    <row r="829" spans="1:4">
      <c r="A829" s="821">
        <v>828</v>
      </c>
      <c r="B829" t="s">
        <v>2329</v>
      </c>
      <c r="C829" t="s">
        <v>2341</v>
      </c>
      <c r="D829" t="s">
        <v>2342</v>
      </c>
    </row>
    <row r="830" spans="1:4">
      <c r="A830" s="821">
        <v>829</v>
      </c>
      <c r="B830" t="s">
        <v>2329</v>
      </c>
      <c r="C830" t="s">
        <v>2343</v>
      </c>
      <c r="D830" t="s">
        <v>2344</v>
      </c>
    </row>
    <row r="831" spans="1:4">
      <c r="A831" s="821">
        <v>830</v>
      </c>
      <c r="B831" t="s">
        <v>2329</v>
      </c>
      <c r="C831" t="s">
        <v>2345</v>
      </c>
      <c r="D831" t="s">
        <v>2346</v>
      </c>
    </row>
    <row r="832" spans="1:4">
      <c r="A832" s="821">
        <v>831</v>
      </c>
      <c r="B832" t="s">
        <v>2329</v>
      </c>
      <c r="C832" t="s">
        <v>2347</v>
      </c>
      <c r="D832" t="s">
        <v>2348</v>
      </c>
    </row>
    <row r="833" spans="1:4">
      <c r="A833" s="821">
        <v>832</v>
      </c>
      <c r="B833" t="s">
        <v>2329</v>
      </c>
      <c r="C833" t="s">
        <v>1366</v>
      </c>
      <c r="D833" t="s">
        <v>2349</v>
      </c>
    </row>
    <row r="834" spans="1:4">
      <c r="A834" s="821">
        <v>833</v>
      </c>
      <c r="B834" t="s">
        <v>2329</v>
      </c>
      <c r="C834" t="s">
        <v>1778</v>
      </c>
      <c r="D834" t="s">
        <v>2350</v>
      </c>
    </row>
    <row r="835" spans="1:4">
      <c r="A835" s="821">
        <v>834</v>
      </c>
      <c r="B835" t="s">
        <v>2329</v>
      </c>
      <c r="C835" t="s">
        <v>2221</v>
      </c>
      <c r="D835" t="s">
        <v>2351</v>
      </c>
    </row>
    <row r="836" spans="1:4">
      <c r="A836" s="821">
        <v>835</v>
      </c>
      <c r="B836" t="s">
        <v>2329</v>
      </c>
      <c r="C836" t="s">
        <v>2352</v>
      </c>
      <c r="D836" t="s">
        <v>2353</v>
      </c>
    </row>
    <row r="837" spans="1:4">
      <c r="A837" s="821">
        <v>836</v>
      </c>
      <c r="B837" t="s">
        <v>2329</v>
      </c>
      <c r="C837" t="s">
        <v>2329</v>
      </c>
      <c r="D837" t="s">
        <v>2330</v>
      </c>
    </row>
    <row r="838" spans="1:4">
      <c r="A838" s="821">
        <v>837</v>
      </c>
      <c r="B838" t="s">
        <v>2329</v>
      </c>
      <c r="C838" t="s">
        <v>2354</v>
      </c>
      <c r="D838" t="s">
        <v>2355</v>
      </c>
    </row>
    <row r="839" spans="1:4">
      <c r="A839" s="821">
        <v>838</v>
      </c>
      <c r="B839" t="s">
        <v>2329</v>
      </c>
      <c r="C839" t="s">
        <v>2356</v>
      </c>
      <c r="D839" t="s">
        <v>2357</v>
      </c>
    </row>
    <row r="840" spans="1:4">
      <c r="A840" s="821">
        <v>839</v>
      </c>
      <c r="B840" t="s">
        <v>2329</v>
      </c>
      <c r="C840" t="s">
        <v>2358</v>
      </c>
      <c r="D840" t="s">
        <v>2359</v>
      </c>
    </row>
    <row r="841" spans="1:4">
      <c r="A841" s="821">
        <v>840</v>
      </c>
      <c r="B841" t="s">
        <v>2329</v>
      </c>
      <c r="C841" t="s">
        <v>2360</v>
      </c>
      <c r="D841" t="s">
        <v>2361</v>
      </c>
    </row>
    <row r="842" spans="1:4">
      <c r="A842" s="821">
        <v>841</v>
      </c>
      <c r="B842" t="s">
        <v>2362</v>
      </c>
      <c r="C842" t="s">
        <v>2364</v>
      </c>
      <c r="D842" t="s">
        <v>2365</v>
      </c>
    </row>
    <row r="843" spans="1:4">
      <c r="A843" s="821">
        <v>842</v>
      </c>
      <c r="B843" t="s">
        <v>2362</v>
      </c>
      <c r="C843" t="s">
        <v>2366</v>
      </c>
      <c r="D843" t="s">
        <v>2367</v>
      </c>
    </row>
    <row r="844" spans="1:4">
      <c r="A844" s="821">
        <v>843</v>
      </c>
      <c r="B844" t="s">
        <v>2362</v>
      </c>
      <c r="C844" t="s">
        <v>1074</v>
      </c>
      <c r="D844" t="s">
        <v>2368</v>
      </c>
    </row>
    <row r="845" spans="1:4">
      <c r="A845" s="821">
        <v>844</v>
      </c>
      <c r="B845" t="s">
        <v>2362</v>
      </c>
      <c r="C845" t="s">
        <v>2369</v>
      </c>
      <c r="D845" t="s">
        <v>2370</v>
      </c>
    </row>
    <row r="846" spans="1:4">
      <c r="A846" s="821">
        <v>845</v>
      </c>
      <c r="B846" t="s">
        <v>2362</v>
      </c>
      <c r="C846" t="s">
        <v>2371</v>
      </c>
      <c r="D846" t="s">
        <v>2372</v>
      </c>
    </row>
    <row r="847" spans="1:4">
      <c r="A847" s="821">
        <v>846</v>
      </c>
      <c r="B847" t="s">
        <v>2362</v>
      </c>
      <c r="C847" t="s">
        <v>2373</v>
      </c>
      <c r="D847" t="s">
        <v>2374</v>
      </c>
    </row>
    <row r="848" spans="1:4">
      <c r="A848" s="821">
        <v>847</v>
      </c>
      <c r="B848" t="s">
        <v>2362</v>
      </c>
      <c r="C848" t="s">
        <v>2375</v>
      </c>
      <c r="D848" t="s">
        <v>2376</v>
      </c>
    </row>
    <row r="849" spans="1:4">
      <c r="A849" s="821">
        <v>848</v>
      </c>
      <c r="B849" t="s">
        <v>2362</v>
      </c>
      <c r="C849" t="s">
        <v>2377</v>
      </c>
      <c r="D849" t="s">
        <v>2378</v>
      </c>
    </row>
    <row r="850" spans="1:4">
      <c r="A850" s="821">
        <v>849</v>
      </c>
      <c r="B850" t="s">
        <v>2362</v>
      </c>
      <c r="C850" t="s">
        <v>2379</v>
      </c>
      <c r="D850" t="s">
        <v>2380</v>
      </c>
    </row>
    <row r="851" spans="1:4">
      <c r="A851" s="821">
        <v>850</v>
      </c>
      <c r="B851" t="s">
        <v>2362</v>
      </c>
      <c r="C851" t="s">
        <v>2381</v>
      </c>
      <c r="D851" t="s">
        <v>2382</v>
      </c>
    </row>
    <row r="852" spans="1:4">
      <c r="A852" s="821">
        <v>851</v>
      </c>
      <c r="B852" t="s">
        <v>2362</v>
      </c>
      <c r="C852" t="s">
        <v>2383</v>
      </c>
      <c r="D852" t="s">
        <v>2384</v>
      </c>
    </row>
    <row r="853" spans="1:4">
      <c r="A853" s="821">
        <v>852</v>
      </c>
      <c r="B853" t="s">
        <v>2362</v>
      </c>
      <c r="C853" t="s">
        <v>2385</v>
      </c>
      <c r="D853" t="s">
        <v>2386</v>
      </c>
    </row>
    <row r="854" spans="1:4">
      <c r="A854" s="821">
        <v>853</v>
      </c>
      <c r="B854" t="s">
        <v>2362</v>
      </c>
      <c r="C854" t="s">
        <v>2387</v>
      </c>
      <c r="D854" t="s">
        <v>2388</v>
      </c>
    </row>
    <row r="855" spans="1:4">
      <c r="A855" s="821">
        <v>854</v>
      </c>
      <c r="B855" t="s">
        <v>2362</v>
      </c>
      <c r="C855" t="s">
        <v>2389</v>
      </c>
      <c r="D855" t="s">
        <v>2390</v>
      </c>
    </row>
    <row r="856" spans="1:4">
      <c r="A856" s="821">
        <v>855</v>
      </c>
      <c r="B856" t="s">
        <v>2362</v>
      </c>
      <c r="C856" t="s">
        <v>2391</v>
      </c>
      <c r="D856" t="s">
        <v>2392</v>
      </c>
    </row>
    <row r="857" spans="1:4">
      <c r="A857" s="821">
        <v>856</v>
      </c>
      <c r="B857" t="s">
        <v>2362</v>
      </c>
      <c r="C857" t="s">
        <v>2393</v>
      </c>
      <c r="D857" t="s">
        <v>2394</v>
      </c>
    </row>
    <row r="858" spans="1:4">
      <c r="A858" s="821">
        <v>857</v>
      </c>
      <c r="B858" t="s">
        <v>2362</v>
      </c>
      <c r="C858" t="s">
        <v>2395</v>
      </c>
      <c r="D858" t="s">
        <v>2396</v>
      </c>
    </row>
    <row r="859" spans="1:4">
      <c r="A859" s="821">
        <v>858</v>
      </c>
      <c r="B859" t="s">
        <v>2362</v>
      </c>
      <c r="C859" t="s">
        <v>1776</v>
      </c>
      <c r="D859" t="s">
        <v>2397</v>
      </c>
    </row>
    <row r="860" spans="1:4">
      <c r="A860" s="821">
        <v>859</v>
      </c>
      <c r="B860" t="s">
        <v>2362</v>
      </c>
      <c r="C860" t="s">
        <v>2398</v>
      </c>
      <c r="D860" t="s">
        <v>2399</v>
      </c>
    </row>
    <row r="861" spans="1:4">
      <c r="A861" s="821">
        <v>860</v>
      </c>
      <c r="B861" t="s">
        <v>2362</v>
      </c>
      <c r="C861" t="s">
        <v>2362</v>
      </c>
      <c r="D861" t="s">
        <v>2363</v>
      </c>
    </row>
    <row r="862" spans="1:4">
      <c r="A862" s="821">
        <v>861</v>
      </c>
      <c r="B862" t="s">
        <v>2362</v>
      </c>
      <c r="C862" t="s">
        <v>2400</v>
      </c>
      <c r="D862" t="s">
        <v>2401</v>
      </c>
    </row>
    <row r="863" spans="1:4">
      <c r="A863" s="821">
        <v>862</v>
      </c>
      <c r="B863" t="s">
        <v>2362</v>
      </c>
      <c r="C863" t="s">
        <v>1641</v>
      </c>
      <c r="D863" t="s">
        <v>2402</v>
      </c>
    </row>
    <row r="864" spans="1:4">
      <c r="A864" s="821">
        <v>863</v>
      </c>
      <c r="B864" t="s">
        <v>2403</v>
      </c>
      <c r="C864" t="s">
        <v>2405</v>
      </c>
      <c r="D864" t="s">
        <v>2406</v>
      </c>
    </row>
    <row r="865" spans="1:4">
      <c r="A865" s="821">
        <v>864</v>
      </c>
      <c r="B865" t="s">
        <v>2403</v>
      </c>
      <c r="C865" t="s">
        <v>2407</v>
      </c>
      <c r="D865" t="s">
        <v>2408</v>
      </c>
    </row>
    <row r="866" spans="1:4">
      <c r="A866" s="821">
        <v>865</v>
      </c>
      <c r="B866" t="s">
        <v>2403</v>
      </c>
      <c r="C866" t="s">
        <v>2409</v>
      </c>
      <c r="D866" t="s">
        <v>2410</v>
      </c>
    </row>
    <row r="867" spans="1:4">
      <c r="A867" s="821">
        <v>866</v>
      </c>
      <c r="B867" t="s">
        <v>2403</v>
      </c>
      <c r="C867" t="s">
        <v>2411</v>
      </c>
      <c r="D867" t="s">
        <v>2412</v>
      </c>
    </row>
    <row r="868" spans="1:4">
      <c r="A868" s="821">
        <v>867</v>
      </c>
      <c r="B868" t="s">
        <v>2403</v>
      </c>
      <c r="C868" t="s">
        <v>2413</v>
      </c>
      <c r="D868" t="s">
        <v>2414</v>
      </c>
    </row>
    <row r="869" spans="1:4">
      <c r="A869" s="821">
        <v>868</v>
      </c>
      <c r="B869" t="s">
        <v>2403</v>
      </c>
      <c r="C869" t="s">
        <v>2415</v>
      </c>
      <c r="D869" t="s">
        <v>2416</v>
      </c>
    </row>
    <row r="870" spans="1:4">
      <c r="A870" s="821">
        <v>869</v>
      </c>
      <c r="B870" t="s">
        <v>2403</v>
      </c>
      <c r="C870" t="s">
        <v>2417</v>
      </c>
      <c r="D870" t="s">
        <v>2418</v>
      </c>
    </row>
    <row r="871" spans="1:4">
      <c r="A871" s="821">
        <v>870</v>
      </c>
      <c r="B871" t="s">
        <v>2403</v>
      </c>
      <c r="C871" t="s">
        <v>2419</v>
      </c>
      <c r="D871" t="s">
        <v>2420</v>
      </c>
    </row>
    <row r="872" spans="1:4">
      <c r="A872" s="821">
        <v>871</v>
      </c>
      <c r="B872" t="s">
        <v>2403</v>
      </c>
      <c r="C872" t="s">
        <v>2421</v>
      </c>
      <c r="D872" t="s">
        <v>2422</v>
      </c>
    </row>
    <row r="873" spans="1:4">
      <c r="A873" s="821">
        <v>872</v>
      </c>
      <c r="B873" t="s">
        <v>2403</v>
      </c>
      <c r="C873" t="s">
        <v>2423</v>
      </c>
      <c r="D873" t="s">
        <v>2424</v>
      </c>
    </row>
    <row r="874" spans="1:4">
      <c r="A874" s="821">
        <v>873</v>
      </c>
      <c r="B874" t="s">
        <v>2403</v>
      </c>
      <c r="C874" t="s">
        <v>2425</v>
      </c>
      <c r="D874" t="s">
        <v>2426</v>
      </c>
    </row>
    <row r="875" spans="1:4">
      <c r="A875" s="821">
        <v>874</v>
      </c>
      <c r="B875" t="s">
        <v>2403</v>
      </c>
      <c r="C875" t="s">
        <v>2427</v>
      </c>
      <c r="D875" t="s">
        <v>2428</v>
      </c>
    </row>
    <row r="876" spans="1:4">
      <c r="A876" s="821">
        <v>875</v>
      </c>
      <c r="B876" t="s">
        <v>2403</v>
      </c>
      <c r="C876" t="s">
        <v>2429</v>
      </c>
      <c r="D876" t="s">
        <v>2430</v>
      </c>
    </row>
    <row r="877" spans="1:4">
      <c r="A877" s="821">
        <v>876</v>
      </c>
      <c r="B877" t="s">
        <v>2403</v>
      </c>
      <c r="C877" t="s">
        <v>2431</v>
      </c>
      <c r="D877" t="s">
        <v>2432</v>
      </c>
    </row>
    <row r="878" spans="1:4">
      <c r="A878" s="821">
        <v>877</v>
      </c>
      <c r="B878" t="s">
        <v>2403</v>
      </c>
      <c r="C878" t="s">
        <v>2433</v>
      </c>
      <c r="D878" t="s">
        <v>2434</v>
      </c>
    </row>
    <row r="879" spans="1:4">
      <c r="A879" s="821">
        <v>878</v>
      </c>
      <c r="B879" t="s">
        <v>2403</v>
      </c>
      <c r="C879" t="s">
        <v>2435</v>
      </c>
      <c r="D879" t="s">
        <v>2436</v>
      </c>
    </row>
    <row r="880" spans="1:4">
      <c r="A880" s="821">
        <v>879</v>
      </c>
      <c r="B880" t="s">
        <v>2403</v>
      </c>
      <c r="C880" t="s">
        <v>1050</v>
      </c>
      <c r="D880" t="s">
        <v>2437</v>
      </c>
    </row>
    <row r="881" spans="1:4">
      <c r="A881" s="821">
        <v>880</v>
      </c>
      <c r="B881" t="s">
        <v>2403</v>
      </c>
      <c r="C881" t="s">
        <v>2438</v>
      </c>
      <c r="D881" t="s">
        <v>2439</v>
      </c>
    </row>
    <row r="882" spans="1:4">
      <c r="A882" s="821">
        <v>881</v>
      </c>
      <c r="B882" t="s">
        <v>2403</v>
      </c>
      <c r="C882" t="s">
        <v>2440</v>
      </c>
      <c r="D882" t="s">
        <v>2441</v>
      </c>
    </row>
    <row r="883" spans="1:4">
      <c r="A883" s="821">
        <v>882</v>
      </c>
      <c r="B883" t="s">
        <v>2403</v>
      </c>
      <c r="C883" t="s">
        <v>2442</v>
      </c>
      <c r="D883" t="s">
        <v>2443</v>
      </c>
    </row>
    <row r="884" spans="1:4">
      <c r="A884" s="821">
        <v>883</v>
      </c>
      <c r="B884" t="s">
        <v>2403</v>
      </c>
      <c r="C884" t="s">
        <v>2444</v>
      </c>
      <c r="D884" t="s">
        <v>2445</v>
      </c>
    </row>
    <row r="885" spans="1:4">
      <c r="A885" s="821">
        <v>884</v>
      </c>
      <c r="B885" t="s">
        <v>2403</v>
      </c>
      <c r="C885" t="s">
        <v>2403</v>
      </c>
      <c r="D885" t="s">
        <v>2404</v>
      </c>
    </row>
    <row r="886" spans="1:4">
      <c r="A886" s="821">
        <v>885</v>
      </c>
      <c r="B886" t="s">
        <v>2403</v>
      </c>
      <c r="C886" t="s">
        <v>2446</v>
      </c>
      <c r="D886" t="s">
        <v>2447</v>
      </c>
    </row>
    <row r="887" spans="1:4">
      <c r="A887" s="821">
        <v>886</v>
      </c>
      <c r="B887" t="s">
        <v>2403</v>
      </c>
      <c r="C887" t="s">
        <v>2448</v>
      </c>
      <c r="D887" t="s">
        <v>2449</v>
      </c>
    </row>
    <row r="888" spans="1:4">
      <c r="A888" s="821">
        <v>887</v>
      </c>
      <c r="B888" t="s">
        <v>2450</v>
      </c>
      <c r="C888" t="s">
        <v>2452</v>
      </c>
      <c r="D888" t="s">
        <v>2453</v>
      </c>
    </row>
    <row r="889" spans="1:4">
      <c r="A889" s="821">
        <v>888</v>
      </c>
      <c r="B889" t="s">
        <v>2450</v>
      </c>
      <c r="C889" t="s">
        <v>2454</v>
      </c>
      <c r="D889" t="s">
        <v>2455</v>
      </c>
    </row>
    <row r="890" spans="1:4">
      <c r="A890" s="821">
        <v>889</v>
      </c>
      <c r="B890" t="s">
        <v>2450</v>
      </c>
      <c r="C890" t="s">
        <v>2456</v>
      </c>
      <c r="D890" t="s">
        <v>2457</v>
      </c>
    </row>
    <row r="891" spans="1:4">
      <c r="A891" s="821">
        <v>890</v>
      </c>
      <c r="B891" t="s">
        <v>2450</v>
      </c>
      <c r="C891" t="s">
        <v>2458</v>
      </c>
      <c r="D891" t="s">
        <v>2459</v>
      </c>
    </row>
    <row r="892" spans="1:4">
      <c r="A892" s="821">
        <v>891</v>
      </c>
      <c r="B892" t="s">
        <v>2450</v>
      </c>
      <c r="C892" t="s">
        <v>2460</v>
      </c>
      <c r="D892" t="s">
        <v>2461</v>
      </c>
    </row>
    <row r="893" spans="1:4">
      <c r="A893" s="821">
        <v>892</v>
      </c>
      <c r="B893" t="s">
        <v>2450</v>
      </c>
      <c r="C893" t="s">
        <v>2462</v>
      </c>
      <c r="D893" t="s">
        <v>2463</v>
      </c>
    </row>
    <row r="894" spans="1:4">
      <c r="A894" s="821">
        <v>893</v>
      </c>
      <c r="B894" t="s">
        <v>2450</v>
      </c>
      <c r="C894" t="s">
        <v>2464</v>
      </c>
      <c r="D894" t="s">
        <v>2465</v>
      </c>
    </row>
    <row r="895" spans="1:4">
      <c r="A895" s="821">
        <v>894</v>
      </c>
      <c r="B895" t="s">
        <v>2450</v>
      </c>
      <c r="C895" t="s">
        <v>2466</v>
      </c>
      <c r="D895" t="s">
        <v>2467</v>
      </c>
    </row>
    <row r="896" spans="1:4">
      <c r="A896" s="821">
        <v>895</v>
      </c>
      <c r="B896" t="s">
        <v>2450</v>
      </c>
      <c r="C896" t="s">
        <v>2468</v>
      </c>
      <c r="D896" t="s">
        <v>2469</v>
      </c>
    </row>
    <row r="897" spans="1:4">
      <c r="A897" s="821">
        <v>896</v>
      </c>
      <c r="B897" t="s">
        <v>2450</v>
      </c>
      <c r="C897" t="s">
        <v>2470</v>
      </c>
      <c r="D897" t="s">
        <v>2471</v>
      </c>
    </row>
    <row r="898" spans="1:4">
      <c r="A898" s="821">
        <v>897</v>
      </c>
      <c r="B898" t="s">
        <v>2450</v>
      </c>
      <c r="C898" t="s">
        <v>2450</v>
      </c>
      <c r="D898" t="s">
        <v>2451</v>
      </c>
    </row>
    <row r="899" spans="1:4">
      <c r="A899" s="821">
        <v>898</v>
      </c>
      <c r="B899" t="s">
        <v>2450</v>
      </c>
      <c r="C899" t="s">
        <v>2472</v>
      </c>
      <c r="D899" t="s">
        <v>2473</v>
      </c>
    </row>
    <row r="900" spans="1:4">
      <c r="A900" s="821">
        <v>899</v>
      </c>
      <c r="B900" t="s">
        <v>2450</v>
      </c>
      <c r="C900" t="s">
        <v>2474</v>
      </c>
      <c r="D900" t="s">
        <v>2475</v>
      </c>
    </row>
    <row r="901" spans="1:4">
      <c r="A901" s="821">
        <v>900</v>
      </c>
      <c r="B901" t="s">
        <v>2450</v>
      </c>
      <c r="C901" t="s">
        <v>2476</v>
      </c>
      <c r="D901" t="s">
        <v>2477</v>
      </c>
    </row>
    <row r="902" spans="1:4">
      <c r="A902" s="821">
        <v>901</v>
      </c>
      <c r="B902" t="s">
        <v>2478</v>
      </c>
      <c r="C902" t="s">
        <v>2480</v>
      </c>
      <c r="D902" t="s">
        <v>2481</v>
      </c>
    </row>
    <row r="903" spans="1:4">
      <c r="A903" s="821">
        <v>902</v>
      </c>
      <c r="B903" t="s">
        <v>2478</v>
      </c>
      <c r="C903" t="s">
        <v>2482</v>
      </c>
      <c r="D903" t="s">
        <v>2483</v>
      </c>
    </row>
    <row r="904" spans="1:4">
      <c r="A904" s="821">
        <v>903</v>
      </c>
      <c r="B904" t="s">
        <v>2478</v>
      </c>
      <c r="C904" t="s">
        <v>2484</v>
      </c>
      <c r="D904" t="s">
        <v>2485</v>
      </c>
    </row>
    <row r="905" spans="1:4">
      <c r="A905" s="821">
        <v>904</v>
      </c>
      <c r="B905" t="s">
        <v>2478</v>
      </c>
      <c r="C905" t="s">
        <v>2486</v>
      </c>
      <c r="D905" t="s">
        <v>2487</v>
      </c>
    </row>
    <row r="906" spans="1:4">
      <c r="A906" s="821">
        <v>905</v>
      </c>
      <c r="B906" t="s">
        <v>2478</v>
      </c>
      <c r="C906" t="s">
        <v>2488</v>
      </c>
      <c r="D906" t="s">
        <v>2489</v>
      </c>
    </row>
    <row r="907" spans="1:4">
      <c r="A907" s="821">
        <v>906</v>
      </c>
      <c r="B907" t="s">
        <v>2478</v>
      </c>
      <c r="C907" t="s">
        <v>2490</v>
      </c>
      <c r="D907" t="s">
        <v>2491</v>
      </c>
    </row>
    <row r="908" spans="1:4">
      <c r="A908" s="821">
        <v>907</v>
      </c>
      <c r="B908" t="s">
        <v>2478</v>
      </c>
      <c r="C908" t="s">
        <v>2492</v>
      </c>
      <c r="D908" t="s">
        <v>2493</v>
      </c>
    </row>
    <row r="909" spans="1:4">
      <c r="A909" s="821">
        <v>908</v>
      </c>
      <c r="B909" t="s">
        <v>2478</v>
      </c>
      <c r="C909" t="s">
        <v>2494</v>
      </c>
      <c r="D909" t="s">
        <v>2495</v>
      </c>
    </row>
    <row r="910" spans="1:4">
      <c r="A910" s="821">
        <v>909</v>
      </c>
      <c r="B910" t="s">
        <v>2478</v>
      </c>
      <c r="C910" t="s">
        <v>2496</v>
      </c>
      <c r="D910" t="s">
        <v>2497</v>
      </c>
    </row>
    <row r="911" spans="1:4">
      <c r="A911" s="821">
        <v>910</v>
      </c>
      <c r="B911" t="s">
        <v>2478</v>
      </c>
      <c r="C911" t="s">
        <v>1468</v>
      </c>
      <c r="D911" t="s">
        <v>2498</v>
      </c>
    </row>
    <row r="912" spans="1:4">
      <c r="A912" s="821">
        <v>911</v>
      </c>
      <c r="B912" t="s">
        <v>2478</v>
      </c>
      <c r="C912" t="s">
        <v>2499</v>
      </c>
      <c r="D912" t="s">
        <v>2500</v>
      </c>
    </row>
    <row r="913" spans="1:4">
      <c r="A913" s="821">
        <v>912</v>
      </c>
      <c r="B913" t="s">
        <v>2478</v>
      </c>
      <c r="C913" t="s">
        <v>2501</v>
      </c>
      <c r="D913" t="s">
        <v>2502</v>
      </c>
    </row>
    <row r="914" spans="1:4">
      <c r="A914" s="821">
        <v>913</v>
      </c>
      <c r="B914" t="s">
        <v>2478</v>
      </c>
      <c r="C914" t="s">
        <v>2503</v>
      </c>
      <c r="D914" t="s">
        <v>2504</v>
      </c>
    </row>
    <row r="915" spans="1:4">
      <c r="A915" s="821">
        <v>914</v>
      </c>
      <c r="B915" t="s">
        <v>2478</v>
      </c>
      <c r="C915" t="s">
        <v>2505</v>
      </c>
      <c r="D915" t="s">
        <v>2506</v>
      </c>
    </row>
    <row r="916" spans="1:4">
      <c r="A916" s="821">
        <v>915</v>
      </c>
      <c r="B916" t="s">
        <v>2478</v>
      </c>
      <c r="C916" t="s">
        <v>2507</v>
      </c>
      <c r="D916" t="s">
        <v>2508</v>
      </c>
    </row>
    <row r="917" spans="1:4">
      <c r="A917" s="821">
        <v>916</v>
      </c>
      <c r="B917" t="s">
        <v>2478</v>
      </c>
      <c r="C917" t="s">
        <v>2509</v>
      </c>
      <c r="D917" t="s">
        <v>2510</v>
      </c>
    </row>
    <row r="918" spans="1:4">
      <c r="A918" s="821">
        <v>917</v>
      </c>
      <c r="B918" t="s">
        <v>2478</v>
      </c>
      <c r="C918" t="s">
        <v>2478</v>
      </c>
      <c r="D918" t="s">
        <v>2479</v>
      </c>
    </row>
    <row r="919" spans="1:4">
      <c r="A919" s="821">
        <v>918</v>
      </c>
      <c r="B919" t="s">
        <v>2478</v>
      </c>
      <c r="C919" t="s">
        <v>1108</v>
      </c>
      <c r="D919" t="s">
        <v>2511</v>
      </c>
    </row>
    <row r="920" spans="1:4">
      <c r="A920" s="821">
        <v>919</v>
      </c>
      <c r="B920" t="s">
        <v>2478</v>
      </c>
      <c r="C920" t="s">
        <v>2512</v>
      </c>
      <c r="D920" t="s">
        <v>2513</v>
      </c>
    </row>
    <row r="921" spans="1:4">
      <c r="A921" s="821">
        <v>920</v>
      </c>
      <c r="B921" t="s">
        <v>2514</v>
      </c>
      <c r="C921" t="s">
        <v>2516</v>
      </c>
      <c r="D921" t="s">
        <v>2517</v>
      </c>
    </row>
    <row r="922" spans="1:4">
      <c r="A922" s="821">
        <v>921</v>
      </c>
      <c r="B922" t="s">
        <v>2514</v>
      </c>
      <c r="C922" t="s">
        <v>2518</v>
      </c>
      <c r="D922" t="s">
        <v>2519</v>
      </c>
    </row>
    <row r="923" spans="1:4">
      <c r="A923" s="821">
        <v>922</v>
      </c>
      <c r="B923" t="s">
        <v>2514</v>
      </c>
      <c r="C923" t="s">
        <v>2520</v>
      </c>
      <c r="D923" t="s">
        <v>2521</v>
      </c>
    </row>
    <row r="924" spans="1:4">
      <c r="A924" s="821">
        <v>923</v>
      </c>
      <c r="B924" t="s">
        <v>2514</v>
      </c>
      <c r="C924" t="s">
        <v>2522</v>
      </c>
      <c r="D924" t="s">
        <v>2523</v>
      </c>
    </row>
    <row r="925" spans="1:4">
      <c r="A925" s="821">
        <v>924</v>
      </c>
      <c r="B925" t="s">
        <v>2514</v>
      </c>
      <c r="C925" t="s">
        <v>2524</v>
      </c>
      <c r="D925" t="s">
        <v>2525</v>
      </c>
    </row>
    <row r="926" spans="1:4">
      <c r="A926" s="821">
        <v>925</v>
      </c>
      <c r="B926" t="s">
        <v>2514</v>
      </c>
      <c r="C926" t="s">
        <v>2526</v>
      </c>
      <c r="D926" t="s">
        <v>2527</v>
      </c>
    </row>
    <row r="927" spans="1:4">
      <c r="A927" s="821">
        <v>926</v>
      </c>
      <c r="B927" t="s">
        <v>2514</v>
      </c>
      <c r="C927" t="s">
        <v>2528</v>
      </c>
      <c r="D927" t="s">
        <v>2529</v>
      </c>
    </row>
    <row r="928" spans="1:4">
      <c r="A928" s="821">
        <v>927</v>
      </c>
      <c r="B928" t="s">
        <v>2514</v>
      </c>
      <c r="C928" t="s">
        <v>2530</v>
      </c>
      <c r="D928" t="s">
        <v>2531</v>
      </c>
    </row>
    <row r="929" spans="1:4">
      <c r="A929" s="821">
        <v>928</v>
      </c>
      <c r="B929" t="s">
        <v>2514</v>
      </c>
      <c r="C929" t="s">
        <v>2532</v>
      </c>
      <c r="D929" t="s">
        <v>2533</v>
      </c>
    </row>
    <row r="930" spans="1:4">
      <c r="A930" s="821">
        <v>929</v>
      </c>
      <c r="B930" t="s">
        <v>2514</v>
      </c>
      <c r="C930" t="s">
        <v>2534</v>
      </c>
      <c r="D930" t="s">
        <v>2535</v>
      </c>
    </row>
    <row r="931" spans="1:4">
      <c r="A931" s="821">
        <v>930</v>
      </c>
      <c r="B931" t="s">
        <v>2514</v>
      </c>
      <c r="C931" t="s">
        <v>2536</v>
      </c>
      <c r="D931" t="s">
        <v>2537</v>
      </c>
    </row>
    <row r="932" spans="1:4">
      <c r="A932" s="821">
        <v>931</v>
      </c>
      <c r="B932" t="s">
        <v>2514</v>
      </c>
      <c r="C932" t="s">
        <v>2538</v>
      </c>
      <c r="D932" t="s">
        <v>2539</v>
      </c>
    </row>
    <row r="933" spans="1:4">
      <c r="A933" s="821">
        <v>932</v>
      </c>
      <c r="B933" t="s">
        <v>2514</v>
      </c>
      <c r="C933" t="s">
        <v>2540</v>
      </c>
      <c r="D933" t="s">
        <v>2541</v>
      </c>
    </row>
    <row r="934" spans="1:4">
      <c r="A934" s="821">
        <v>933</v>
      </c>
      <c r="B934" t="s">
        <v>2514</v>
      </c>
      <c r="C934" t="s">
        <v>2542</v>
      </c>
      <c r="D934" t="s">
        <v>2543</v>
      </c>
    </row>
    <row r="935" spans="1:4">
      <c r="A935" s="821">
        <v>934</v>
      </c>
      <c r="B935" t="s">
        <v>2514</v>
      </c>
      <c r="C935" t="s">
        <v>2544</v>
      </c>
      <c r="D935" t="s">
        <v>2545</v>
      </c>
    </row>
    <row r="936" spans="1:4">
      <c r="A936" s="821">
        <v>935</v>
      </c>
      <c r="B936" t="s">
        <v>2514</v>
      </c>
      <c r="C936" t="s">
        <v>2546</v>
      </c>
      <c r="D936" t="s">
        <v>2547</v>
      </c>
    </row>
    <row r="937" spans="1:4">
      <c r="A937" s="821">
        <v>936</v>
      </c>
      <c r="B937" t="s">
        <v>2514</v>
      </c>
      <c r="C937" t="s">
        <v>2548</v>
      </c>
      <c r="D937" t="s">
        <v>2549</v>
      </c>
    </row>
    <row r="938" spans="1:4">
      <c r="A938" s="821">
        <v>937</v>
      </c>
      <c r="B938" t="s">
        <v>2514</v>
      </c>
      <c r="C938" t="s">
        <v>2550</v>
      </c>
      <c r="D938" t="s">
        <v>2551</v>
      </c>
    </row>
    <row r="939" spans="1:4">
      <c r="A939" s="821">
        <v>938</v>
      </c>
      <c r="B939" t="s">
        <v>2514</v>
      </c>
      <c r="C939" t="s">
        <v>2552</v>
      </c>
      <c r="D939" t="s">
        <v>2553</v>
      </c>
    </row>
    <row r="940" spans="1:4">
      <c r="A940" s="821">
        <v>939</v>
      </c>
      <c r="B940" t="s">
        <v>2514</v>
      </c>
      <c r="C940" t="s">
        <v>2554</v>
      </c>
      <c r="D940" t="s">
        <v>2555</v>
      </c>
    </row>
    <row r="941" spans="1:4">
      <c r="A941" s="821">
        <v>940</v>
      </c>
      <c r="B941" t="s">
        <v>2514</v>
      </c>
      <c r="C941" t="s">
        <v>2556</v>
      </c>
      <c r="D941" t="s">
        <v>2557</v>
      </c>
    </row>
    <row r="942" spans="1:4">
      <c r="A942" s="821">
        <v>941</v>
      </c>
      <c r="B942" t="s">
        <v>2514</v>
      </c>
      <c r="C942" t="s">
        <v>2514</v>
      </c>
      <c r="D942" t="s">
        <v>2515</v>
      </c>
    </row>
    <row r="943" spans="1:4">
      <c r="A943" s="821">
        <v>942</v>
      </c>
      <c r="B943" t="s">
        <v>2514</v>
      </c>
      <c r="C943" t="s">
        <v>2558</v>
      </c>
      <c r="D943" t="s">
        <v>2559</v>
      </c>
    </row>
    <row r="944" spans="1:4">
      <c r="A944" s="821">
        <v>943</v>
      </c>
      <c r="B944" t="s">
        <v>2514</v>
      </c>
      <c r="C944" t="s">
        <v>2560</v>
      </c>
      <c r="D944" t="s">
        <v>2561</v>
      </c>
    </row>
    <row r="945" spans="1:4">
      <c r="A945" s="821">
        <v>944</v>
      </c>
      <c r="B945" t="s">
        <v>2514</v>
      </c>
      <c r="C945" t="s">
        <v>2562</v>
      </c>
      <c r="D945" t="s">
        <v>2563</v>
      </c>
    </row>
    <row r="946" spans="1:4">
      <c r="A946" s="821">
        <v>945</v>
      </c>
      <c r="B946" t="s">
        <v>2564</v>
      </c>
      <c r="C946" t="s">
        <v>2566</v>
      </c>
      <c r="D946" t="s">
        <v>2567</v>
      </c>
    </row>
    <row r="947" spans="1:4">
      <c r="A947" s="821">
        <v>946</v>
      </c>
      <c r="B947" t="s">
        <v>2564</v>
      </c>
      <c r="C947" t="s">
        <v>1248</v>
      </c>
      <c r="D947" t="s">
        <v>2568</v>
      </c>
    </row>
    <row r="948" spans="1:4">
      <c r="A948" s="821">
        <v>947</v>
      </c>
      <c r="B948" t="s">
        <v>2564</v>
      </c>
      <c r="C948" t="s">
        <v>2569</v>
      </c>
      <c r="D948" t="s">
        <v>2570</v>
      </c>
    </row>
    <row r="949" spans="1:4">
      <c r="A949" s="821">
        <v>948</v>
      </c>
      <c r="B949" t="s">
        <v>2564</v>
      </c>
      <c r="C949" t="s">
        <v>2571</v>
      </c>
      <c r="D949" t="s">
        <v>2572</v>
      </c>
    </row>
    <row r="950" spans="1:4">
      <c r="A950" s="821">
        <v>949</v>
      </c>
      <c r="B950" t="s">
        <v>2564</v>
      </c>
      <c r="C950" t="s">
        <v>2573</v>
      </c>
      <c r="D950" t="s">
        <v>2574</v>
      </c>
    </row>
    <row r="951" spans="1:4">
      <c r="A951" s="821">
        <v>950</v>
      </c>
      <c r="B951" t="s">
        <v>2564</v>
      </c>
      <c r="C951" t="s">
        <v>2575</v>
      </c>
      <c r="D951" t="s">
        <v>2576</v>
      </c>
    </row>
    <row r="952" spans="1:4">
      <c r="A952" s="821">
        <v>951</v>
      </c>
      <c r="B952" t="s">
        <v>2564</v>
      </c>
      <c r="C952" t="s">
        <v>2577</v>
      </c>
      <c r="D952" t="s">
        <v>2578</v>
      </c>
    </row>
    <row r="953" spans="1:4">
      <c r="A953" s="821">
        <v>952</v>
      </c>
      <c r="B953" t="s">
        <v>2564</v>
      </c>
      <c r="C953" t="s">
        <v>2579</v>
      </c>
      <c r="D953" t="s">
        <v>2580</v>
      </c>
    </row>
    <row r="954" spans="1:4">
      <c r="A954" s="821">
        <v>953</v>
      </c>
      <c r="B954" t="s">
        <v>2564</v>
      </c>
      <c r="C954" t="s">
        <v>2581</v>
      </c>
      <c r="D954" t="s">
        <v>2582</v>
      </c>
    </row>
    <row r="955" spans="1:4">
      <c r="A955" s="821">
        <v>954</v>
      </c>
      <c r="B955" t="s">
        <v>2564</v>
      </c>
      <c r="C955" t="s">
        <v>2564</v>
      </c>
      <c r="D955" t="s">
        <v>2565</v>
      </c>
    </row>
    <row r="956" spans="1:4">
      <c r="A956" s="821">
        <v>955</v>
      </c>
      <c r="B956" t="s">
        <v>2564</v>
      </c>
      <c r="C956" t="s">
        <v>2583</v>
      </c>
      <c r="D956" t="s">
        <v>2584</v>
      </c>
    </row>
    <row r="957" spans="1:4">
      <c r="A957" s="821">
        <v>956</v>
      </c>
      <c r="B957" t="s">
        <v>2564</v>
      </c>
      <c r="C957" t="s">
        <v>2585</v>
      </c>
      <c r="D957" t="s">
        <v>2586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59</v>
      </c>
    </row>
    <row r="2" spans="2:4" ht="90">
      <c r="B2" s="51" t="s">
        <v>470</v>
      </c>
    </row>
    <row r="3" spans="2:4" ht="67.5">
      <c r="B3" s="51" t="s">
        <v>389</v>
      </c>
    </row>
    <row r="4" spans="2:4" ht="33.75">
      <c r="B4" s="51" t="s">
        <v>582</v>
      </c>
    </row>
    <row r="5" spans="2:4">
      <c r="B5" s="51" t="s">
        <v>207</v>
      </c>
    </row>
    <row r="6" spans="2:4" ht="22.5">
      <c r="B6" s="51" t="s">
        <v>250</v>
      </c>
    </row>
    <row r="7" spans="2:4" ht="22.5">
      <c r="B7" s="51" t="s">
        <v>251</v>
      </c>
    </row>
    <row r="8" spans="2:4" ht="22.5">
      <c r="B8" s="51" t="s">
        <v>252</v>
      </c>
    </row>
    <row r="9" spans="2:4" ht="22.5">
      <c r="B9" s="51" t="s">
        <v>471</v>
      </c>
    </row>
    <row r="10" spans="2:4" ht="56.25">
      <c r="B10" s="51" t="s">
        <v>581</v>
      </c>
    </row>
    <row r="11" spans="2:4" ht="12.75">
      <c r="B11" s="307" t="s">
        <v>387</v>
      </c>
    </row>
    <row r="12" spans="2:4">
      <c r="B12" s="49" t="s">
        <v>168</v>
      </c>
    </row>
    <row r="13" spans="2:4" ht="22.5">
      <c r="B13" s="51" t="s">
        <v>184</v>
      </c>
    </row>
    <row r="14" spans="2:4" ht="67.5">
      <c r="B14" s="51" t="s">
        <v>234</v>
      </c>
    </row>
    <row r="15" spans="2:4" ht="22.5">
      <c r="B15" s="51" t="s">
        <v>215</v>
      </c>
    </row>
    <row r="16" spans="2:4">
      <c r="B16" s="49" t="s">
        <v>192</v>
      </c>
      <c r="D16" s="90"/>
    </row>
    <row r="17" spans="1:2" ht="33.75">
      <c r="B17" s="51" t="s">
        <v>248</v>
      </c>
    </row>
    <row r="18" spans="1:2" ht="33.75">
      <c r="B18" s="51" t="s">
        <v>249</v>
      </c>
    </row>
    <row r="19" spans="1:2">
      <c r="B19" s="51" t="s">
        <v>235</v>
      </c>
    </row>
    <row r="20" spans="1:2" ht="33.75">
      <c r="B20" s="51" t="s">
        <v>275</v>
      </c>
    </row>
    <row r="21" spans="1:2">
      <c r="B21" s="49" t="s">
        <v>205</v>
      </c>
    </row>
    <row r="22" spans="1:2">
      <c r="B22" s="51" t="s">
        <v>206</v>
      </c>
    </row>
    <row r="24" spans="1:2" ht="22.5">
      <c r="B24" s="309" t="s">
        <v>356</v>
      </c>
    </row>
    <row r="26" spans="1:2">
      <c r="B26" s="49" t="s">
        <v>314</v>
      </c>
    </row>
    <row r="27" spans="1:2" ht="22.5">
      <c r="B27" s="308" t="s">
        <v>448</v>
      </c>
    </row>
    <row r="28" spans="1:2" ht="56.25">
      <c r="B28" s="308" t="s">
        <v>447</v>
      </c>
    </row>
    <row r="29" spans="1:2">
      <c r="B29" s="402" t="s">
        <v>388</v>
      </c>
    </row>
    <row r="30" spans="1:2" ht="22.5">
      <c r="B30" s="308" t="s">
        <v>580</v>
      </c>
    </row>
    <row r="32" spans="1:2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1:2">
      <c r="B35" s="379" t="s">
        <v>420</v>
      </c>
    </row>
    <row r="36" spans="1:2">
      <c r="B36" s="381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9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Владислав Солнцев</cp:lastModifiedBy>
  <cp:lastPrinted>2013-08-29T08:11:20Z</cp:lastPrinted>
  <dcterms:created xsi:type="dcterms:W3CDTF">2004-05-21T07:18:45Z</dcterms:created>
  <dcterms:modified xsi:type="dcterms:W3CDTF">2022-05-06T11:25:44Z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