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xlsBook"/>
  <mc:AlternateContent xmlns:mc="http://schemas.openxmlformats.org/markup-compatibility/2006">
    <mc:Choice Requires="x15">
      <x15ac:absPath xmlns:x15ac="http://schemas.microsoft.com/office/spreadsheetml/2010/11/ac" url="M:\_Отдел ценообразования и тарифов\4_Раскрытие информации\2022 год\INFO REQUEST\Водоснабжение\на сайт\"/>
    </mc:Choice>
  </mc:AlternateContent>
  <bookViews>
    <workbookView xWindow="0" yWindow="0" windowWidth="24495" windowHeight="12300" tabRatio="948" firstSheet="4" activeTab="4"/>
  </bookViews>
  <sheets>
    <sheet name="modList14_1" sheetId="625" state="veryHidden" r:id="rId1"/>
    <sheet name="modProv" sheetId="626" state="veryHidden" r:id="rId2"/>
    <sheet name="Инструкция" sheetId="525" r:id="rId3"/>
    <sheet name="Лог обновления" sheetId="429" state="veryHidden" r:id="rId4"/>
    <sheet name="Титульный" sheetId="437" r:id="rId5"/>
    <sheet name="Территории" sheetId="601" r:id="rId6"/>
    <sheet name="Перечень тарифов" sheetId="540" r:id="rId7"/>
    <sheet name="Форма 1.0.1 | Форма 2.13" sheetId="622" r:id="rId8"/>
    <sheet name="Форма 2.13" sheetId="608" r:id="rId9"/>
    <sheet name="Форма 1.0.1 | Форма 2.14.1" sheetId="627" r:id="rId10"/>
    <sheet name="Форма 2.14.1" sheetId="610" r:id="rId11"/>
    <sheet name="Форма 1.0.1 | Т-тех" sheetId="613" state="veryHidden" r:id="rId12"/>
    <sheet name="Форма 2.14.2 | Т-тех" sheetId="530" state="veryHidden" r:id="rId13"/>
    <sheet name="Форма 1.0.1 | Т-транс" sheetId="614" state="veryHidden" r:id="rId14"/>
    <sheet name="Форма 2.14.2 | Т-транс" sheetId="567" state="veryHidden" r:id="rId15"/>
    <sheet name="Форма 1.0.1 | Т-подвоз" sheetId="615" state="veryHidden" r:id="rId16"/>
    <sheet name="Форма 2.14.2 | Т-подвоз" sheetId="559" state="veryHidden" r:id="rId17"/>
    <sheet name="Форма 1.0.1 | Т-пит" sheetId="616" r:id="rId18"/>
    <sheet name="Форма 2.14.2 | Т-пит" sheetId="560" r:id="rId19"/>
    <sheet name="Форма 1.0.1 | Т-подкл(инд)" sheetId="617" state="veryHidden" r:id="rId20"/>
    <sheet name="Форма 2.14.3 | Т-подкл(инд)" sheetId="598" state="veryHidden" r:id="rId21"/>
    <sheet name="Форма 1.0.1 | Т-подкл" sheetId="618" state="veryHidden" r:id="rId22"/>
    <sheet name="Форма 2.14.3 | Т-подкл" sheetId="566" state="veryHidden" r:id="rId23"/>
    <sheet name="Форма 1.0.2" sheetId="550" state="veryHidden" r:id="rId24"/>
    <sheet name="Сведения об изменении" sheetId="568" state="veryHidden" r:id="rId25"/>
    <sheet name="Комментарии" sheetId="431" r:id="rId26"/>
    <sheet name="Проверка" sheetId="546" r:id="rId27"/>
    <sheet name="modListTempFilter" sheetId="620" state="veryHidden" r:id="rId28"/>
    <sheet name="modCheckCyan" sheetId="612" state="veryHidden" r:id="rId29"/>
    <sheet name="REESTR_LINK" sheetId="602" state="veryHidden" r:id="rId30"/>
    <sheet name="REESTR_DS" sheetId="603" state="veryHidden" r:id="rId31"/>
    <sheet name="modHTTP" sheetId="604" state="veryHidden" r:id="rId32"/>
    <sheet name="modfrmRezimChoose" sheetId="609" state="veryHidden" r:id="rId33"/>
    <sheet name="modSheetMain" sheetId="599" state="veryHidden" r:id="rId34"/>
    <sheet name="REESTR_VT" sheetId="577" state="veryHidden" r:id="rId35"/>
    <sheet name="REESTR_VED" sheetId="579" state="veryHidden" r:id="rId36"/>
    <sheet name="modfrmReestrObj" sheetId="570" state="veryHidden" r:id="rId37"/>
    <sheet name="AllSheetsInThisWorkbook" sheetId="389" state="veryHidden" r:id="rId38"/>
    <sheet name="et_union_vert" sheetId="521" state="veryHidden" r:id="rId39"/>
    <sheet name="modInstruction" sheetId="605" state="veryHidden" r:id="rId40"/>
    <sheet name="modRegion" sheetId="528" state="veryHidden" r:id="rId41"/>
    <sheet name="modReestr" sheetId="433" state="veryHidden" r:id="rId42"/>
    <sheet name="modfrmReestr" sheetId="434" state="veryHidden" r:id="rId43"/>
    <sheet name="modUpdTemplMain" sheetId="424" state="veryHidden" r:id="rId44"/>
    <sheet name="REESTR_ORG" sheetId="390" state="veryHidden" r:id="rId45"/>
    <sheet name="modClassifierValidate" sheetId="400" state="veryHidden" r:id="rId46"/>
    <sheet name="modHyp" sheetId="398" state="veryHidden" r:id="rId47"/>
    <sheet name="modServiceModule" sheetId="594" state="veryHidden" r:id="rId48"/>
    <sheet name="modList00" sheetId="498" state="veryHidden" r:id="rId49"/>
    <sheet name="modList01" sheetId="551" state="veryHidden" r:id="rId50"/>
    <sheet name="modList02" sheetId="504" state="veryHidden" r:id="rId51"/>
    <sheet name="modList03" sheetId="549" state="veryHidden" r:id="rId52"/>
    <sheet name="REESTR_MO_FILTER" sheetId="621" state="veryHidden" r:id="rId53"/>
    <sheet name="REESTR_MO" sheetId="518" state="veryHidden" r:id="rId54"/>
    <sheet name="TEHSHEET" sheetId="205" state="veryHidden" r:id="rId55"/>
    <sheet name="et_union_hor" sheetId="471" state="veryHidden" r:id="rId56"/>
    <sheet name="modInfo" sheetId="513" state="veryHidden" r:id="rId57"/>
    <sheet name="modList05" sheetId="619" state="veryHidden" r:id="rId58"/>
    <sheet name="modList06" sheetId="553" state="veryHidden" r:id="rId59"/>
    <sheet name="modList07" sheetId="569" state="veryHidden" r:id="rId60"/>
    <sheet name="modList13" sheetId="539" state="veryHidden" r:id="rId61"/>
    <sheet name="modfrmDateChoose" sheetId="517" state="veryHidden" r:id="rId62"/>
    <sheet name="modComm" sheetId="514" state="veryHidden" r:id="rId63"/>
    <sheet name="modThisWorkbook" sheetId="511" state="veryHidden" r:id="rId64"/>
    <sheet name="modfrmReestrMR" sheetId="519" state="veryHidden" r:id="rId65"/>
    <sheet name="modfrmCheckUpdates" sheetId="512" state="veryHidden" r:id="rId66"/>
  </sheets>
  <definedNames>
    <definedName name="_xlnm._FilterDatabase" localSheetId="26" hidden="1">Проверка!$B$4:$D$4</definedName>
    <definedName name="activity">'Перечень тарифов'!$F$20:$F$25</definedName>
    <definedName name="add_CS_List05_1">'Форма 1.0.1 | Т-тех'!$G$17</definedName>
    <definedName name="add_CS_List05_10">'Форма 1.0.1 | Т-подкл'!$G$17</definedName>
    <definedName name="add_CS_List05_2">'Форма 1.0.1 | Т-транс'!$G$17</definedName>
    <definedName name="add_CS_List05_3">'Форма 1.0.1 | Т-подвоз'!$G$17</definedName>
    <definedName name="add_CS_List05_9">'Форма 1.0.1 | Т-подкл(инд)'!$G$17</definedName>
    <definedName name="add_CT_1">'Форма 2.14.2 | Т-тех'!$M$28</definedName>
    <definedName name="add_CT_10">'Форма 2.14.3 | Т-подкл'!$M$28</definedName>
    <definedName name="add_CT_2">'Форма 2.14.2 | Т-транс'!$M$28</definedName>
    <definedName name="add_CT_3">'Форма 2.14.2 | Т-подвоз'!$M$28</definedName>
    <definedName name="add_CT_9">'Форма 2.14.3 | Т-подкл(инд)'!$M$28</definedName>
    <definedName name="add_MO_1">'Форма 2.14.2 | Т-тех'!$M$29</definedName>
    <definedName name="add_MO_10">'Форма 2.14.3 | Т-подкл'!$M$29</definedName>
    <definedName name="add_MO_2">'Форма 2.14.2 | Т-транс'!$M$29</definedName>
    <definedName name="add_MO_3">'Форма 2.14.2 | Т-подвоз'!$M$29</definedName>
    <definedName name="add_MO_9">'Форма 2.14.3 | Т-подкл(инд)'!$M$29</definedName>
    <definedName name="add_MO_List05_1">'Форма 1.0.1 | Т-тех'!$G$14</definedName>
    <definedName name="add_MO_List05_10">'Форма 1.0.1 | Т-подкл'!$G$14</definedName>
    <definedName name="add_MO_List05_2">'Форма 1.0.1 | Т-транс'!$G$14</definedName>
    <definedName name="add_MO_List05_3">'Форма 1.0.1 | Т-подвоз'!$G$14</definedName>
    <definedName name="add_MO_List05_9">'Форма 1.0.1 | Т-подкл(инд)'!$G$14</definedName>
    <definedName name="add_MR_List05_1">'Форма 1.0.1 | Т-тех'!$G$15</definedName>
    <definedName name="add_MR_List05_10">'Форма 1.0.1 | Т-подкл'!$G$15</definedName>
    <definedName name="add_MR_List05_2">'Форма 1.0.1 | Т-транс'!$G$15</definedName>
    <definedName name="add_MR_List05_3">'Форма 1.0.1 | Т-подвоз'!$G$15</definedName>
    <definedName name="add_MR_List05_9">'Форма 1.0.1 | Т-подкл(инд)'!$G$15</definedName>
    <definedName name="add_Rate_1">'Форма 2.14.2 | Т-тех'!$M$30</definedName>
    <definedName name="add_Rate_10">'Форма 2.14.3 | Т-подкл'!$M$30</definedName>
    <definedName name="add_Rate_2">'Форма 2.14.2 | Т-транс'!$M$30</definedName>
    <definedName name="add_Rate_3">'Форма 2.14.2 | Т-подвоз'!$M$30</definedName>
    <definedName name="add_Rate_9">'Форма 2.14.3 | Т-подкл(инд)'!$M$30</definedName>
    <definedName name="add_TER_List05_1">'Форма 1.0.1 | Т-тех'!$G$16</definedName>
    <definedName name="add_TER_List05_10">'Форма 1.0.1 | Т-подкл'!$G$16</definedName>
    <definedName name="add_TER_List05_2">'Форма 1.0.1 | Т-транс'!$G$16</definedName>
    <definedName name="add_TER_List05_3">'Форма 1.0.1 | Т-подвоз'!$G$16</definedName>
    <definedName name="add_TER_List05_9">'Форма 1.0.1 | Т-подкл(инд)'!$G$16</definedName>
    <definedName name="add_Warm_1">'Форма 2.14.2 | Т-тех'!$M$27</definedName>
    <definedName name="add_Warm_2">'Форма 2.14.2 | Т-транс'!$M$27</definedName>
    <definedName name="add_Warm_3">'Форма 2.14.2 | Т-подвоз'!$M$27</definedName>
    <definedName name="add_Warm_4">'Форма 2.14.2 | Т-пит'!$M$31</definedName>
    <definedName name="anscount" hidden="1">1</definedName>
    <definedName name="apr_10">'Форма 2.14.3 | Т-подкл'!$AC$7:$AI$12</definedName>
    <definedName name="apr_2">'Форма 2.14.2 | Т-транс'!$O$8:$T$11</definedName>
    <definedName name="apr_3">'Форма 2.14.2 | Т-подвоз'!$O$8:$T$11</definedName>
    <definedName name="apr_9">'Форма 2.14.3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">'Форма 2.14.2 | Т-тех'!$M$18:$W$30</definedName>
    <definedName name="checkCell_List06_1_double_date">'Форма 2.14.2 | Т-тех'!$X$18:$X$30</definedName>
    <definedName name="checkCell_List06_1_unique_t">'Форма 2.14.2 | Т-тех'!$M$18:$M$30</definedName>
    <definedName name="checkCell_List06_1_unique_t1">'Форма 2.14.2 | Т-тех'!$Y$18:$Y$30</definedName>
    <definedName name="checkCell_List06_10">'Форма 2.14.3 | Т-подкл'!$M$19:$AL$30</definedName>
    <definedName name="checkCell_List06_10_double_date">'Форма 2.14.3 | Т-подкл'!$AM$19:$AM$30</definedName>
    <definedName name="checkCell_List06_10_plata1">'Форма 2.14.3 | Т-подкл'!$AC$15:$AD$30</definedName>
    <definedName name="checkCell_List06_10_plata2">'Форма 2.14.3 | Т-подкл'!$AE$15:$AF$30</definedName>
    <definedName name="checkCell_List06_10_unique">'Форма 2.14.3 | Т-подкл'!$AN$19:$AN$30</definedName>
    <definedName name="checkCell_List06_2">'Форма 2.14.2 | Т-транс'!$M$18:$W$30</definedName>
    <definedName name="checkCell_List06_2_double_date">'Форма 2.14.2 | Т-транс'!$X$18:$X$30</definedName>
    <definedName name="checkCell_List06_2_unique_t">'Форма 2.14.2 | Т-транс'!$M$18:$M$30</definedName>
    <definedName name="checkCell_List06_2_unique_t1">'Форма 2.14.2 | Т-транс'!$Y$18:$Y$30</definedName>
    <definedName name="checkCell_List06_3">'Форма 2.14.2 | Т-подвоз'!$M$18:$W$30</definedName>
    <definedName name="checkCell_List06_3_double_date">'Форма 2.14.2 | Т-подвоз'!$X$18:$X$30</definedName>
    <definedName name="checkCell_List06_3_unique_t">'Форма 2.14.2 | Т-подвоз'!$M$18:$M$30</definedName>
    <definedName name="checkCell_List06_3_unique_t1">'Форма 2.14.2 | Т-подвоз'!$Y$18:$Y$30</definedName>
    <definedName name="checkCell_List06_4">'Форма 2.14.2 | Т-пит'!$M$18:$AD$31</definedName>
    <definedName name="checkCell_List06_4_double_date">'Форма 2.14.2 | Т-пит'!$AE$18:$AE$31</definedName>
    <definedName name="checkCell_List06_4_unique_t">'Форма 2.14.2 | Т-пит'!$M$18:$M$31</definedName>
    <definedName name="checkCell_List06_4_unique_t1">'Форма 2.14.2 | Т-пит'!$AF$18:$AF$31</definedName>
    <definedName name="checkCell_List06_9">'Форма 2.14.3 | Т-подкл(инд)'!$M$19:$AM$30</definedName>
    <definedName name="checkCell_List06_9_double_date">'Форма 2.14.3 | Т-подкл(инд)'!$AN$19:$AN$30</definedName>
    <definedName name="checkCell_List06_9_unique">'Форма 2.14.3 | Т-подкл(инд)'!$AO$19:$AO$30</definedName>
    <definedName name="checkCell_List07">'Сведения об изменении'!$D$11:$E$13</definedName>
    <definedName name="checkCell_List13">'Форма 2.13'!$D$10:$H$14</definedName>
    <definedName name="checkCells_List05_1">'Форма 1.0.1 | Т-тех'!$F$7:$I$17</definedName>
    <definedName name="checkCells_List05_10">'Форма 1.0.1 | Т-подкл'!$F$7:$I$17</definedName>
    <definedName name="checkCells_List05_11">'Форма 1.0.1 | Форма 2.13'!$F$7:$I$13</definedName>
    <definedName name="checkCells_List05_2">'Форма 1.0.1 | Т-транс'!$F$7:$I$17</definedName>
    <definedName name="checkCells_List05_3">'Форма 1.0.1 | Т-подвоз'!$F$7:$I$17</definedName>
    <definedName name="checkCells_List05_4">'Форма 1.0.1 | Т-пит'!$F$7:$I$13</definedName>
    <definedName name="checkCells_List05_9">'Форма 1.0.1 | Т-подкл(инд)'!$F$7:$I$17</definedName>
    <definedName name="checkCells_List14_1">'Форма 2.14.1'!$D$14:$L$32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et_union_hor!$V$98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Титульный!$F$36</definedName>
    <definedName name="CURRENT_DATE">TEHSHEET!$H$29</definedName>
    <definedName name="data_List13">'Форма 2.13'!$F$10:$H$14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et_union_hor!$M$154</definedName>
    <definedName name="default_val_6">et_union_hor!$M$98</definedName>
    <definedName name="DESCRIPTION_TERRITORY">REESTR_DS!$B$2:$B$3</definedName>
    <definedName name="et_Comm">et_union_hor!$4:$4</definedName>
    <definedName name="et_Component_comp">et_union_hor!$O$98</definedName>
    <definedName name="et_Component_comp_p">et_union_hor!$O$109</definedName>
    <definedName name="et_DS_range">et_union_hor!$AC$196</definedName>
    <definedName name="et_List00_00">et_union_hor!$224:$240</definedName>
    <definedName name="et_List00_01">et_union_hor!$224:$226</definedName>
    <definedName name="et_List00_02">et_union_hor!$228:$230</definedName>
    <definedName name="et_List00_03">et_union_hor!$232:$234</definedName>
    <definedName name="et_List00_04">et_union_hor!$236:$240</definedName>
    <definedName name="et_List01_0">et_union_hor!$249:$250</definedName>
    <definedName name="et_List01_1">et_union_hor!$254:$255</definedName>
    <definedName name="et_List01_2">et_union_hor!$259:$259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et_union_hor!$244:$244</definedName>
    <definedName name="et_List05_1">et_union_hor!$296:$296</definedName>
    <definedName name="et_List05_1_FormulaVD">'Форма 1.0.1 | Т-тех'!$H$9</definedName>
    <definedName name="et_List05_10_FormulaVD">'Форма 1.0.1 | Т-подкл'!$H$9</definedName>
    <definedName name="et_List05_11_FormulaVD">'Форма 1.0.1 | Форма 2.13'!$H$9</definedName>
    <definedName name="et_List05_2">et_union_hor!$295:$297</definedName>
    <definedName name="et_List05_2_FormulaVD">'Форма 1.0.1 | Т-транс'!$H$9</definedName>
    <definedName name="et_List05_3">et_union_hor!$293:$298</definedName>
    <definedName name="et_List05_3_FormulaVD">'Форма 1.0.1 | Т-подвоз'!$H$9</definedName>
    <definedName name="et_List05_4">et_union_hor!$291:$299</definedName>
    <definedName name="et_List05_4_FormulaVD">'Форма 1.0.1 | Т-пит'!$H$9</definedName>
    <definedName name="et_List05_9_FormulaVD">'Форма 1.0.1 | Т-подкл(инд)'!$H$9</definedName>
    <definedName name="et_List05_FormulaVD">et_union_hor!$H$292</definedName>
    <definedName name="et_List06">et_union_hor!$212:$212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et_union_hor!$184:$188</definedName>
    <definedName name="et_List06_10_1_K">et_union_hor!$Q$200:$AB$203</definedName>
    <definedName name="et_List06_10_2">et_union_hor!$184:$187</definedName>
    <definedName name="et_List06_10_3">et_union_hor!$184:$186</definedName>
    <definedName name="et_List06_10_4">et_union_hor!$184:$185</definedName>
    <definedName name="et_List06_10_5">et_union_hor!$183:$189</definedName>
    <definedName name="et_List06_10_6">et_union_hor!$182:$190</definedName>
    <definedName name="et_List06_10_7">et_union_hor!$181:$191</definedName>
    <definedName name="et_List06_10_8">et_union_hor!$184:$184</definedName>
    <definedName name="et_List06_10_MC">et_union_hor!$M$181:$M$190</definedName>
    <definedName name="et_List06_10_MC2">et_union_hor!$M$181:$M$184</definedName>
    <definedName name="et_List06_10_MC3">et_union_hor!$N$181:$AK$183</definedName>
    <definedName name="et_List06_10_MC4">et_union_hor!$AB$184:$AJ$185</definedName>
    <definedName name="et_List06_10_Period">et_union_hor!$AC$181:$AJ$190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et_union_hor!$O$77:$AC$81</definedName>
    <definedName name="et_List06_4_Period">et_union_hor!$O$77:$U$88</definedName>
    <definedName name="et_List06_5">et_union_hor!$93:$109</definedName>
    <definedName name="et_List06_5_0">et_union_hor!$100:$100</definedName>
    <definedName name="et_List06_5_0_first">et_union_hor!$109:$109</definedName>
    <definedName name="et_List06_5_1">et_union_hor!$98:$102</definedName>
    <definedName name="et_List06_5_1_changeColor">et_union_hor!$O$98:$Z$99</definedName>
    <definedName name="et_List06_5_1_delete">et_union_hor!$100:$102</definedName>
    <definedName name="et_List06_5_2">et_union_hor!$97:$103</definedName>
    <definedName name="et_List06_5_3">et_union_hor!$96:$104</definedName>
    <definedName name="et_List06_5_4">et_union_hor!$95:$105</definedName>
    <definedName name="et_List06_5_5">et_union_hor!$94:$106</definedName>
    <definedName name="et_List06_5_6">et_union_hor!$93:$107</definedName>
    <definedName name="et_List06_5_7">et_union_hor!$92:$109</definedName>
    <definedName name="et_List06_5_MC">et_union_hor!$M$92:$M$108</definedName>
    <definedName name="et_List06_5_MC2">et_union_hor!$M$92:$M$101</definedName>
    <definedName name="et_List06_5_MC3">et_union_hor!$O$92:$AA$97</definedName>
    <definedName name="et_List06_5_Period">et_union_hor!$O$92:$Z$109</definedName>
    <definedName name="et_List06_6">et_union_hor!$115:$127</definedName>
    <definedName name="et_List06_6_1">et_union_hor!$120:$120</definedName>
    <definedName name="et_List06_6_2">et_union_hor!$119:$122</definedName>
    <definedName name="et_List06_6_3">et_union_hor!$118:$123</definedName>
    <definedName name="et_List06_6_4">et_union_hor!$117:$124</definedName>
    <definedName name="et_List06_6_5">et_union_hor!$116:$125</definedName>
    <definedName name="et_List06_6_6">et_union_hor!$115:$126</definedName>
    <definedName name="et_List06_6_7">et_union_hor!$114:$127</definedName>
    <definedName name="et_List06_6_MC">et_union_hor!$M$114:$M$127</definedName>
    <definedName name="et_List06_6_MC2">et_union_hor!$M$114:$M$121</definedName>
    <definedName name="et_List06_6_MC3">et_union_hor!$O$114:$V$119</definedName>
    <definedName name="et_List06_6_Period">et_union_hor!$O$114:$U$127</definedName>
    <definedName name="et_List06_7">et_union_hor!$132:$144</definedName>
    <definedName name="et_List06_7_1">et_union_hor!$137:$137</definedName>
    <definedName name="et_List06_7_2">et_union_hor!$136:$139</definedName>
    <definedName name="et_List06_7_3">et_union_hor!$135:$140</definedName>
    <definedName name="et_List06_7_4">et_union_hor!$134:$141</definedName>
    <definedName name="et_List06_7_5">et_union_hor!$133:$142</definedName>
    <definedName name="et_List06_7_6">et_union_hor!$132:$143</definedName>
    <definedName name="et_List06_7_7">et_union_hor!$131:$144</definedName>
    <definedName name="et_List06_7_MC">et_union_hor!$M$131:$M$144</definedName>
    <definedName name="et_List06_7_MC2">et_union_hor!$M$131:$M$138</definedName>
    <definedName name="et_List06_7_MC3">et_union_hor!$O$131:$V$136</definedName>
    <definedName name="et_List06_7_Period">et_union_hor!$O$131:$U$144</definedName>
    <definedName name="et_List06_8">et_union_hor!$149:$161</definedName>
    <definedName name="et_List06_8_1">et_union_hor!$154:$154</definedName>
    <definedName name="et_List06_8_2">et_union_hor!$153:$156</definedName>
    <definedName name="et_List06_8_3">et_union_hor!$152:$157</definedName>
    <definedName name="et_List06_8_4">et_union_hor!$151:$158</definedName>
    <definedName name="et_List06_8_5">et_union_hor!$150:$159</definedName>
    <definedName name="et_List06_8_6">et_union_hor!$149:$160</definedName>
    <definedName name="et_List06_8_7">et_union_hor!$148:$161</definedName>
    <definedName name="et_List06_8_MC">et_union_hor!$M$148:$M$161</definedName>
    <definedName name="et_List06_8_MC2">et_union_hor!$M$148:$M$155</definedName>
    <definedName name="et_List06_8_MC3">et_union_hor!$O$148:$V$153</definedName>
    <definedName name="et_List06_8_Period">et_union_hor!$O$148:$U$161</definedName>
    <definedName name="et_List06_9_1">et_union_hor!$169:$173</definedName>
    <definedName name="et_List06_9_2">et_union_hor!$169:$172</definedName>
    <definedName name="et_List06_9_3">et_union_hor!$169:$171</definedName>
    <definedName name="et_List06_9_4">et_union_hor!$169:$170</definedName>
    <definedName name="et_List06_9_5">et_union_hor!$168:$174</definedName>
    <definedName name="et_List06_9_6">et_union_hor!$167:$175</definedName>
    <definedName name="et_List06_9_7">et_union_hor!$166:$176</definedName>
    <definedName name="et_List06_9_8">et_union_hor!$169:$169</definedName>
    <definedName name="et_List06_9_MC">et_union_hor!$M$166:$M$177</definedName>
    <definedName name="et_List06_9_MC2">et_union_hor!$M$166:$M$173</definedName>
    <definedName name="et_List06_9_MC3">et_union_hor!$N$166:$AL$168</definedName>
    <definedName name="et_List06_9_MC4">et_union_hor!$AC$169:$AK$170</definedName>
    <definedName name="et_List06_9_Period">et_union_hor!$AD$166:$AK$177</definedName>
    <definedName name="et_List07">et_union_hor!$208:$208</definedName>
    <definedName name="et_List08">et_union_hor!$220:$220</definedName>
    <definedName name="et_List13_1">et_union_hor!$264:$264</definedName>
    <definedName name="et_List14_1_1">et_union_hor!$269:$270</definedName>
    <definedName name="et_List14_1_2">et_union_hor!$281:$281</definedName>
    <definedName name="et_List14_1_3">et_union_hor!$286:$286</definedName>
    <definedName name="et_List14_1_4">et_union_hor!$275:$276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et_union_hor!$Q$98</definedName>
    <definedName name="et_OneRates_5_comp">et_union_hor!$P$98</definedName>
    <definedName name="et_OneRates_5_comp_p">et_union_hor!$P$109</definedName>
    <definedName name="et_OneRates_5_p">et_union_hor!$Q$109</definedName>
    <definedName name="et_OneRates_6">et_union_hor!$O$120</definedName>
    <definedName name="et_OneRates_7">et_union_hor!$O$137</definedName>
    <definedName name="et_pIns_List06_1_Period">et_union_hor!$V$29:$V$41</definedName>
    <definedName name="et_pIns_List06_10_Period">et_union_hor!$AK$181:$AK$190</definedName>
    <definedName name="et_pIns_List06_2_Period">et_union_hor!$V$45:$V$56</definedName>
    <definedName name="et_pIns_List06_3_Period">et_union_hor!$V$61:$V$72</definedName>
    <definedName name="et_pIns_List06_4_Period">et_union_hor!$AC$77:$AC$88</definedName>
    <definedName name="et_pIns_List06_5_Period">et_union_hor!$AA$92:$AA$109</definedName>
    <definedName name="et_pIns_List06_6_Period">et_union_hor!$V$114:$V$127</definedName>
    <definedName name="et_pIns_List06_7_Period">et_union_hor!$V$131:$V$144</definedName>
    <definedName name="et_pIns_List06_8_Period">et_union_hor!$V$148:$V$161</definedName>
    <definedName name="et_pIns_List06_9_Period">et_union_hor!$AL$166:$AL$177</definedName>
    <definedName name="et_PN_range">et_union_hor!$Q$196</definedName>
    <definedName name="et_TN_range">et_union_hor!$U$196</definedName>
    <definedName name="et_TS_range">et_union_hor!$Y$196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et_union_hor!$R$98:$S$98</definedName>
    <definedName name="et_TwoRates_5_comp">et_union_hor!$T$98:$U$98</definedName>
    <definedName name="et_TwoRates_5_comp_p">et_union_hor!$T$109:$V$109</definedName>
    <definedName name="et_TwoRates_5_p">et_union_hor!$R$109:$S$109</definedName>
    <definedName name="et_TwoRates_6">et_union_hor!$P$120:$Q$120</definedName>
    <definedName name="et_TwoRates_7">et_union_hor!$P$137:$Q$137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">'Форма 2.14.2 | Т-тех'!$L$5</definedName>
    <definedName name="header_10">'Форма 2.14.3 | Т-подкл'!$L$5</definedName>
    <definedName name="header_2">'Форма 2.14.2 | Т-транс'!$L$5</definedName>
    <definedName name="header_3">'Форма 2.14.2 | Т-подвоз'!$L$5</definedName>
    <definedName name="header_4">'Форма 2.14.2 | Т-пит'!$L$5</definedName>
    <definedName name="header_9">'Форма 2.14.3 | Т-подкл(инд)'!$L$5:$AJ$5</definedName>
    <definedName name="hlApr">'Перечень тарифов'!$G$10</definedName>
    <definedName name="id_rates">'Перечень тарифов'!$A$20:$A$25</definedName>
    <definedName name="IDtariff_List05_1">'Форма 1.0.1 | Т-тех'!$A$1</definedName>
    <definedName name="IDtariff_List05_10">'Форма 1.0.1 | Т-подкл'!$A$1</definedName>
    <definedName name="IDtariff_List05_11">'Форма 1.0.1 | Форма 2.13'!$A$1</definedName>
    <definedName name="IDtariff_List05_2">'Форма 1.0.1 | Т-транс'!$A$1</definedName>
    <definedName name="IDtariff_List05_3">'Форма 1.0.1 | Т-подвоз'!$A$1</definedName>
    <definedName name="IDtariff_List05_4">'Форма 1.0.1 | Т-пит'!$A$1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TEHSHEET!$AP$2:$AP$7</definedName>
    <definedName name="kind_group_rates_load_filter">TEHSHEET!$AQ$2:$AQ$6</definedName>
    <definedName name="kind_of_activity">REESTR_VED!$B$2:$B$8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REESTR_MO!$A$2:$D$957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_DP">'Форма 2.14.2 | Т-тех'!$11:$11</definedName>
    <definedName name="List06_1_MC">'Форма 2.14.2 | Т-тех'!$O$18:$O$30</definedName>
    <definedName name="List06_1_MC2">'Форма 2.14.2 | Т-тех'!$V$18:$V$30</definedName>
    <definedName name="List06_1_note">'Форма 2.14.2 | Т-тех'!$W$18:$W$30</definedName>
    <definedName name="List06_1_Period">'Форма 2.14.2 | Т-тех'!$O$18:$U$30</definedName>
    <definedName name="List06_10_DP">'Форма 2.14.3 | Т-подкл'!$12:$12</definedName>
    <definedName name="List06_10_flagDS">'Форма 2.14.3 | Т-подкл'!$Y$18:$Y$30</definedName>
    <definedName name="List06_10_flagTN">'Форма 2.14.3 | Т-подкл'!$Q$18:$T$30</definedName>
    <definedName name="List06_10_flagTS">'Форма 2.14.3 | Т-подкл'!$U$18:$X$30</definedName>
    <definedName name="List06_10_MC2">'Форма 2.14.3 | Т-подкл'!$AK$19:$AK$30</definedName>
    <definedName name="List06_10_note">'Форма 2.14.3 | Т-подкл'!$AL$19:$AL$30</definedName>
    <definedName name="List06_10_Period">'Форма 2.14.3 | Т-подкл'!$AC$19:$AJ$30</definedName>
    <definedName name="List06_10_pl">'Форма 2.14.3 | Т-подкл'!$11:$11</definedName>
    <definedName name="List06_10_region">'Форма 2.14.3 | Т-подкл'!$Q$22:$AB$24</definedName>
    <definedName name="List06_2_DP">'Форма 2.14.2 | Т-транс'!$11:$11</definedName>
    <definedName name="List06_2_MC">'Форма 2.14.2 | Т-транс'!$O$18:$O$30</definedName>
    <definedName name="List06_2_MC2">'Форма 2.14.2 | Т-транс'!$V$18:$V$30</definedName>
    <definedName name="List06_2_note">'Форма 2.14.2 | Т-транс'!$W$18:$W$30</definedName>
    <definedName name="List06_2_Period">'Форма 2.14.2 | Т-транс'!$O$18:$U$30</definedName>
    <definedName name="List06_3_DP">'Форма 2.14.2 | Т-подвоз'!$11:$11</definedName>
    <definedName name="List06_3_MC">'Форма 2.14.2 | Т-подвоз'!$O$18:$O$30</definedName>
    <definedName name="List06_3_MC2">'Форма 2.14.2 | Т-подвоз'!$V$18:$V$30</definedName>
    <definedName name="List06_3_note">'Форма 2.14.2 | Т-подвоз'!$W$18:$W$30</definedName>
    <definedName name="List06_3_Period">'Форма 2.14.2 | Т-подвоз'!$O$18:$U$30</definedName>
    <definedName name="List06_4_DP">'Форма 2.14.2 | Т-пит'!$11:$11</definedName>
    <definedName name="List06_4_MC2">'Форма 2.14.2 | Т-пит'!$AC$18:$AC$31</definedName>
    <definedName name="List06_4_note">'Форма 2.14.2 | Т-пит'!$AD$18:$AD$31</definedName>
    <definedName name="List06_4_Period">'Форма 2.14.2 | Т-пит'!$O$18:$U$31</definedName>
    <definedName name="List06_9_DP">'Форма 2.14.3 | Т-подкл(инд)'!$12:$12</definedName>
    <definedName name="List06_9_flagDS">'Форма 2.14.3 | Т-подкл(инд)'!$Z$18:$Z$30</definedName>
    <definedName name="List06_9_flagPN">'Форма 2.14.3 | Т-подкл(инд)'!$N$18:$N$30</definedName>
    <definedName name="List06_9_flagTN">'Форма 2.14.3 | Т-подкл(инд)'!$R$18:$U$30</definedName>
    <definedName name="List06_9_flagTS">'Форма 2.14.3 | Т-подкл(инд)'!$V$18:$Y$30</definedName>
    <definedName name="List06_9_MC2">'Форма 2.14.3 | Т-подкл(инд)'!$AL$19:$AL$30</definedName>
    <definedName name="List06_9_note">'Форма 2.14.3 | Т-подкл(инд)'!$AM$19:$AM$30</definedName>
    <definedName name="List06_9_Period">'Форма 2.14.3 | Т-подкл(инд)'!$AD$19:$AK$30</definedName>
    <definedName name="List06_9_pl">'Форма 2.14.3 | Т-подкл(инд)'!$11:$11</definedName>
    <definedName name="List06_9_region">'Форма 2.14.3 | Т-подкл(инд)'!$R$22:$AC$25</definedName>
    <definedName name="List13_GroundMaterials_1">'Форма 2.13'!$G$10:$G$14</definedName>
    <definedName name="List13_note">'Форма 2.13'!$H$10:$H$14</definedName>
    <definedName name="List14_1_Date">'Форма 2.14.1'!$H$17:$I$18</definedName>
    <definedName name="List14_1_Date_1">'Форма 2.14.1'!$H$22:$I$32</definedName>
    <definedName name="List14_1_DPR">'Форма 2.14.1'!$K$20</definedName>
    <definedName name="List14_1_flagIPR">'Форма 2.14.1'!$J$15</definedName>
    <definedName name="List14_1_GroundMaterials_1">'Форма 2.14.1'!$K$15:$K$32</definedName>
    <definedName name="List14_1_hypIPR">'Форма 2.14.1'!$K$15</definedName>
    <definedName name="List14_1_method">'Форма 2.14.1'!$J$17:$J$18</definedName>
    <definedName name="List14_1_note">'Форма 2.14.1'!$L$14:$L$32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1">'Форма 2.14.2 | Т-тех'!$O$23</definedName>
    <definedName name="OneRates_2">'Форма 2.14.2 | Т-транс'!$O$23</definedName>
    <definedName name="OneRates_3">'Форма 2.14.2 | Т-подвоз'!$O$23</definedName>
    <definedName name="OneRates_4">'Форма 2.14.2 | Т-пит'!$O$23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3_1">'Форма 2.13'!$E$13:$E$14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_1">'Форма 2.14.2 | Т-тех'!$I$18:$K$30</definedName>
    <definedName name="pDel_List06_10_3">'Форма 2.14.3 | Т-подкл'!$R$19:$R$30</definedName>
    <definedName name="pDel_List06_10_4">'Форма 2.14.3 | Т-подкл'!$V$19:$V$30</definedName>
    <definedName name="pDel_List06_10_5">'Форма 2.14.3 | Т-подкл'!$Z$19:$Z$30</definedName>
    <definedName name="pDel_List06_10_6">'Форма 2.14.3 | Т-подкл'!$K$19:$K$30</definedName>
    <definedName name="pDel_List06_10_7">'Форма 2.14.3 | Т-подкл'!$N$18:$N$30</definedName>
    <definedName name="pDel_List06_2_1">'Форма 2.14.2 | Т-транс'!$I$18:$K$30</definedName>
    <definedName name="pDel_List06_3_1">'Форма 2.14.2 | Т-подвоз'!$I$18:$K$30</definedName>
    <definedName name="pDel_List06_4_1">'Форма 2.14.2 | Т-пит'!$I$18:$K$32</definedName>
    <definedName name="pDel_List06_9_3">'Форма 2.14.3 | Т-подкл(инд)'!$S$19:$S$30</definedName>
    <definedName name="pDel_List06_9_4">'Форма 2.14.3 | Т-подкл(инд)'!$W$19:$W$30</definedName>
    <definedName name="pDel_List06_9_5">'Форма 2.14.3 | Т-подкл(инд)'!$AA$19:$AA$30</definedName>
    <definedName name="pDel_List06_9_6">'Форма 2.14.3 | Т-подкл(инд)'!$K$19:$K$30</definedName>
    <definedName name="pDel_List06_9_7">'Форма 2.14.3 | Т-подкл(инд)'!$O$18:$O$30</definedName>
    <definedName name="pDel_List07">'Сведения об изменении'!$C$11:$C$13</definedName>
    <definedName name="pDel_List13_1">'Форма 2.13'!$C$13:$C$14</definedName>
    <definedName name="pDel_List14_1_1">'Форма 2.14.1'!$C$17:$C$18</definedName>
    <definedName name="pDel_List14_1_1_2">'Форма 2.14.1'!$G$17:$G$18</definedName>
    <definedName name="pDel_List14_1_2">'Форма 2.14.1'!$C$22:$C$23</definedName>
    <definedName name="pDel_List14_1_2_2">'Форма 2.14.1'!$G$22:$G$23</definedName>
    <definedName name="pDel_List14_1_3">'Форма 2.14.1'!$C$25:$C$26</definedName>
    <definedName name="pDel_List14_1_3_2">'Форма 2.14.1'!$G$25:$G$26</definedName>
    <definedName name="pDel_List14_1_4">'Форма 2.14.1'!$C$28:$C$29</definedName>
    <definedName name="pDel_List14_1_4_2">'Форма 2.14.1'!$G$28:$G$29</definedName>
    <definedName name="pDel_List14_1_5">'Форма 2.14.1'!$C$31:$C$32</definedName>
    <definedName name="pDel_List14_1_5_2">'Форма 2.14.1'!$G$31:$G$32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_Period">'Форма 2.14.2 | Т-тех'!$V$14:$V$30</definedName>
    <definedName name="pIns_List06_10_Period">'Форма 2.14.3 | Т-подкл'!$AK$15:$AK$30</definedName>
    <definedName name="pIns_List06_2_Period">'Форма 2.14.2 | Т-транс'!$V$14:$V$30</definedName>
    <definedName name="pIns_List06_3_Period">'Форма 2.14.2 | Т-подвоз'!$V$14:$V$30</definedName>
    <definedName name="pIns_List06_4_Period">'Форма 2.14.2 | Т-пит'!$AC$18:$AC$31</definedName>
    <definedName name="pIns_List06_9_Period">'Форма 2.14.3 | Т-подкл(инд)'!$AL$19:$AL$30</definedName>
    <definedName name="pIns_List07">'Сведения об изменении'!$E$13</definedName>
    <definedName name="pIns_List13_1">'Форма 2.13'!$E$14</definedName>
    <definedName name="PROT_22">P3_PROT_22,P4_PROT_22,P5_PROT_22</definedName>
    <definedName name="pVDel_List06_1">'Форма 2.14.2 | Т-тех'!$12:$12</definedName>
    <definedName name="pVDel_List06_10">'Форма 2.14.3 | Т-подкл'!$13:$13</definedName>
    <definedName name="pVDel_List06_2">'Форма 2.14.2 | Т-транс'!$12:$12</definedName>
    <definedName name="pVDel_List06_3">'Форма 2.14.2 | Т-подвоз'!$12:$12</definedName>
    <definedName name="pVDel_List06_4">'Форма 2.14.2 | Т-пит'!$12:$12</definedName>
    <definedName name="pVDel_List06_9">'Форма 2.14.3 | Т-подкл(инд)'!$13:$13</definedName>
    <definedName name="QUARTER">TEHSHEET!$F$2:$F$5</definedName>
    <definedName name="REESTR_LINK_RANGE">REESTR_LINK!$A$2:$C$3</definedName>
    <definedName name="REESTR_ORG_RANGE">REESTR_ORG!$A$2:$J$201</definedName>
    <definedName name="REESTR_VED_RANGE">REESTR_VED!$A$2:$B$8</definedName>
    <definedName name="REESTR_VT_RANGE">REESTR_VT!$A$2:$B$7</definedName>
    <definedName name="RegExc_clear_1">et_union_hor!$L$118:$W$118,et_union_hor!$L$124:$W$124</definedName>
    <definedName name="RegExc_Clear_2">et_union_hor!$L$135:$W$135,et_union_hor!$L$141:$W$141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1">'Форма 2.14.2 | Т-тех'!$P$23:$Q$23</definedName>
    <definedName name="TwoRates_2">'Форма 2.14.2 | Т-транс'!$P$23:$Q$23</definedName>
    <definedName name="TwoRates_3">'Форма 2.14.2 | Т-подвоз'!$P$23:$Q$23</definedName>
    <definedName name="TwoRates_4">'Форма 2.14.2 | Т-пит'!$P$23:$Q$23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">'Форма 2.14.2 | Т-тех'!$M$23</definedName>
    <definedName name="vid_teplnos_10">et_union_hor!$M$137</definedName>
    <definedName name="vid_teplnos_11">'Форма 2.14.2 | Т-пит'!$M$23</definedName>
    <definedName name="vid_teplnos_12">et_union_hor!$M$82</definedName>
    <definedName name="vid_teplnos_2">'Форма 2.14.2 | Т-транс'!$M$23</definedName>
    <definedName name="vid_teplnos_3">'Форма 2.14.2 | Т-подвоз'!$M$23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et_union_hor!$M$120</definedName>
    <definedName name="VidTopl">'Перечень тарифов'!$G$13</definedName>
    <definedName name="VidTopl_2">'Форма 2.14.2 | Т-транс'!$M$8</definedName>
    <definedName name="VidTopl_3">'Форма 2.14.2 | Т-подвоз'!$M$8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62913"/>
</workbook>
</file>

<file path=xl/calcChain.xml><?xml version="1.0" encoding="utf-8"?>
<calcChain xmlns="http://schemas.openxmlformats.org/spreadsheetml/2006/main">
  <c r="A1" i="612" l="1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A85" i="612"/>
  <c r="A86" i="612"/>
  <c r="A87" i="612"/>
  <c r="A88" i="612"/>
  <c r="A89" i="612"/>
  <c r="A90" i="612"/>
  <c r="A91" i="612"/>
  <c r="M8" i="560"/>
  <c r="O8" i="560"/>
  <c r="M9" i="560"/>
  <c r="O9" i="560"/>
  <c r="O17" i="560"/>
  <c r="P17" i="560" s="1"/>
  <c r="Q17" i="560" s="1"/>
  <c r="R17" i="560" s="1"/>
  <c r="S17" i="560" s="1"/>
  <c r="U17" i="560" s="1"/>
  <c r="V17" i="560" s="1"/>
  <c r="W17" i="560" s="1"/>
  <c r="X17" i="560" s="1"/>
  <c r="Y17" i="560" s="1"/>
  <c r="Z17" i="560" s="1"/>
  <c r="AB17" i="560" s="1"/>
  <c r="AC17" i="560" s="1"/>
  <c r="AD17" i="560" s="1"/>
  <c r="L18" i="560"/>
  <c r="O18" i="560"/>
  <c r="L19" i="560"/>
  <c r="L20" i="560"/>
  <c r="L21" i="560"/>
  <c r="L22" i="560"/>
  <c r="AG23" i="560"/>
  <c r="AF22" i="560"/>
  <c r="L23" i="560"/>
  <c r="Q24" i="560"/>
  <c r="X24" i="560"/>
  <c r="AE23" i="560"/>
  <c r="L26" i="560"/>
  <c r="AG27" i="560"/>
  <c r="AF26" i="560"/>
  <c r="L27" i="560"/>
  <c r="Q28" i="560"/>
  <c r="X28" i="560"/>
  <c r="AE27" i="560"/>
  <c r="X83" i="471"/>
  <c r="H12" i="627" l="1"/>
  <c r="H11" i="627"/>
  <c r="H9" i="627"/>
  <c r="H8" i="627"/>
  <c r="H7" i="627"/>
  <c r="H12" i="622"/>
  <c r="H9" i="622"/>
  <c r="H8" i="622"/>
  <c r="F31" i="610"/>
  <c r="E31" i="610"/>
  <c r="F28" i="610"/>
  <c r="E28" i="610"/>
  <c r="F25" i="610"/>
  <c r="E25" i="610"/>
  <c r="F22" i="610"/>
  <c r="E22" i="610"/>
  <c r="F17" i="610"/>
  <c r="E17" i="610"/>
  <c r="H12" i="616"/>
  <c r="H9" i="616"/>
  <c r="H8" i="616"/>
  <c r="R14" i="601"/>
  <c r="H13" i="627" s="1"/>
  <c r="R13" i="601"/>
  <c r="R12" i="601"/>
  <c r="P12" i="601"/>
  <c r="F10" i="627"/>
  <c r="F9" i="627"/>
  <c r="F8" i="627"/>
  <c r="F13" i="627"/>
  <c r="F12" i="627"/>
  <c r="F11" i="627"/>
  <c r="M14" i="601"/>
  <c r="M13" i="601"/>
  <c r="M12" i="601"/>
  <c r="H13" i="616" l="1"/>
  <c r="H13" i="622"/>
  <c r="B2" i="525"/>
  <c r="B3" i="525"/>
  <c r="N9" i="566" l="1"/>
  <c r="M9" i="566"/>
  <c r="N8" i="566"/>
  <c r="M8" i="566"/>
  <c r="N9" i="598"/>
  <c r="M9" i="598"/>
  <c r="N8" i="598"/>
  <c r="M8" i="598"/>
  <c r="O9" i="559"/>
  <c r="M9" i="559"/>
  <c r="O8" i="559"/>
  <c r="M8" i="559"/>
  <c r="O9" i="567"/>
  <c r="M9" i="567"/>
  <c r="O8" i="567"/>
  <c r="M8" i="567"/>
  <c r="O9" i="530"/>
  <c r="M9" i="530"/>
  <c r="O8" i="530"/>
  <c r="M8" i="530"/>
  <c r="F8" i="610"/>
  <c r="E8" i="610"/>
  <c r="F7" i="610"/>
  <c r="E7" i="610"/>
  <c r="M12" i="550" l="1"/>
  <c r="M244" i="471"/>
  <c r="R259" i="471"/>
  <c r="H11" i="622"/>
  <c r="H7" i="622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AO22" i="598"/>
  <c r="AG23" i="598"/>
  <c r="N7" i="566"/>
  <c r="N10" i="566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AN22" i="566"/>
  <c r="AF23" i="566"/>
  <c r="N17" i="567"/>
  <c r="O17" i="567" s="1"/>
  <c r="P17" i="567" s="1"/>
  <c r="Q17" i="567" s="1"/>
  <c r="R17" i="567" s="1"/>
  <c r="S17" i="567" s="1"/>
  <c r="U17" i="567" s="1"/>
  <c r="V17" i="567" s="1"/>
  <c r="W17" i="567" s="1"/>
  <c r="Z23" i="567"/>
  <c r="Q24" i="567"/>
  <c r="N17" i="530"/>
  <c r="O17" i="530" s="1"/>
  <c r="P17" i="530" s="1"/>
  <c r="Q17" i="530" s="1"/>
  <c r="R17" i="530" s="1"/>
  <c r="S17" i="530" s="1"/>
  <c r="U17" i="530" s="1"/>
  <c r="V17" i="530" s="1"/>
  <c r="W17" i="530" s="1"/>
  <c r="Z23" i="530"/>
  <c r="Q24" i="530"/>
  <c r="AF185" i="471"/>
  <c r="AN184" i="471"/>
  <c r="AG170" i="471"/>
  <c r="AO169" i="471"/>
  <c r="Q83" i="471"/>
  <c r="AG82" i="471"/>
  <c r="Q67" i="471"/>
  <c r="Z66" i="471"/>
  <c r="Q51" i="471"/>
  <c r="Z50" i="471"/>
  <c r="Q35" i="471"/>
  <c r="Z34" i="471"/>
  <c r="P249" i="471"/>
  <c r="R254" i="471"/>
  <c r="R249" i="471"/>
  <c r="H11" i="618"/>
  <c r="H7" i="618"/>
  <c r="H11" i="617"/>
  <c r="H7" i="617"/>
  <c r="H11" i="616"/>
  <c r="H7" i="616"/>
  <c r="H11" i="615"/>
  <c r="H7" i="615"/>
  <c r="H11" i="614"/>
  <c r="H7" i="614"/>
  <c r="H294" i="471"/>
  <c r="H7" i="613"/>
  <c r="H11" i="613"/>
  <c r="E29" i="205"/>
  <c r="F29" i="205"/>
  <c r="V98" i="471"/>
  <c r="AE98" i="471"/>
  <c r="AF99" i="471"/>
  <c r="V100" i="471"/>
  <c r="AF101" i="471"/>
  <c r="Z120" i="471"/>
  <c r="Q121" i="471"/>
  <c r="Z137" i="471"/>
  <c r="Q138" i="471"/>
  <c r="Z154" i="471"/>
  <c r="Q155" i="471"/>
  <c r="N17" i="559"/>
  <c r="O17" i="559" s="1"/>
  <c r="P17" i="559" s="1"/>
  <c r="Q17" i="559" s="1"/>
  <c r="R17" i="559" s="1"/>
  <c r="S17" i="559" s="1"/>
  <c r="U17" i="559" s="1"/>
  <c r="V17" i="559" s="1"/>
  <c r="W17" i="559" s="1"/>
  <c r="Z23" i="559"/>
  <c r="Q24" i="559"/>
  <c r="L23" i="530"/>
  <c r="F8" i="613"/>
  <c r="F8" i="618"/>
  <c r="X154" i="471"/>
  <c r="L64" i="471"/>
  <c r="F9" i="616"/>
  <c r="L181" i="471"/>
  <c r="L66" i="471"/>
  <c r="Y153" i="471"/>
  <c r="L22" i="566"/>
  <c r="Y22" i="559"/>
  <c r="L19" i="598"/>
  <c r="F9" i="615"/>
  <c r="L18" i="567"/>
  <c r="AD97" i="471"/>
  <c r="F8" i="614"/>
  <c r="L33" i="471"/>
  <c r="L18" i="559"/>
  <c r="F13" i="622"/>
  <c r="X50" i="471"/>
  <c r="L29" i="471"/>
  <c r="L169" i="471"/>
  <c r="F10" i="617"/>
  <c r="L21" i="566"/>
  <c r="Y33" i="471"/>
  <c r="AN169" i="471"/>
  <c r="L63" i="471"/>
  <c r="AM184" i="471"/>
  <c r="F11" i="613"/>
  <c r="L77" i="471"/>
  <c r="L21" i="567"/>
  <c r="M249" i="471"/>
  <c r="F13" i="615"/>
  <c r="L21" i="530"/>
  <c r="L23" i="559"/>
  <c r="L22" i="559"/>
  <c r="L19" i="559"/>
  <c r="F10" i="618"/>
  <c r="L50" i="471"/>
  <c r="L168" i="471"/>
  <c r="F12" i="613"/>
  <c r="L167" i="471"/>
  <c r="F10" i="614"/>
  <c r="F13" i="613"/>
  <c r="F13" i="617"/>
  <c r="F294" i="471"/>
  <c r="X34" i="471"/>
  <c r="L65" i="471"/>
  <c r="L22" i="567"/>
  <c r="Y22" i="567"/>
  <c r="F12" i="622"/>
  <c r="E3" i="437"/>
  <c r="E2" i="437"/>
  <c r="L31" i="471"/>
  <c r="L22" i="598"/>
  <c r="F9" i="622"/>
  <c r="L182" i="471"/>
  <c r="L80" i="471"/>
  <c r="F13" i="618"/>
  <c r="F11" i="614"/>
  <c r="F13" i="616"/>
  <c r="F292" i="471"/>
  <c r="L32" i="471"/>
  <c r="AE82" i="471"/>
  <c r="M259" i="471"/>
  <c r="L49" i="471"/>
  <c r="L20" i="567"/>
  <c r="F9" i="613"/>
  <c r="L22" i="530"/>
  <c r="X23" i="530"/>
  <c r="AM22" i="566"/>
  <c r="F8" i="617"/>
  <c r="L19" i="530"/>
  <c r="F12" i="614"/>
  <c r="F10" i="615"/>
  <c r="L30" i="471"/>
  <c r="Y49" i="471"/>
  <c r="L183" i="471"/>
  <c r="F11" i="622"/>
  <c r="L20" i="598"/>
  <c r="L18" i="530"/>
  <c r="F12" i="616"/>
  <c r="L61" i="471"/>
  <c r="AF81" i="471"/>
  <c r="F12" i="618"/>
  <c r="L20" i="530"/>
  <c r="F291" i="471"/>
  <c r="Y136" i="471"/>
  <c r="F10" i="622"/>
  <c r="L46" i="471"/>
  <c r="F8" i="615"/>
  <c r="L19" i="567"/>
  <c r="F9" i="618"/>
  <c r="M254" i="471"/>
  <c r="L34" i="471"/>
  <c r="F293" i="471"/>
  <c r="L20" i="559"/>
  <c r="L21" i="559"/>
  <c r="L19" i="566"/>
  <c r="L20" i="566"/>
  <c r="L45" i="471"/>
  <c r="X137" i="471"/>
  <c r="F8" i="622"/>
  <c r="F295" i="471"/>
  <c r="F12" i="617"/>
  <c r="X120" i="471"/>
  <c r="F11" i="615"/>
  <c r="F11" i="617"/>
  <c r="F9" i="617"/>
  <c r="F11" i="616"/>
  <c r="F11" i="618"/>
  <c r="L184" i="471"/>
  <c r="AN22" i="598"/>
  <c r="Y119" i="471"/>
  <c r="F8" i="616"/>
  <c r="L79" i="471"/>
  <c r="Y22" i="530"/>
  <c r="F9" i="614"/>
  <c r="L82" i="471"/>
  <c r="L47" i="471"/>
  <c r="F10" i="613"/>
  <c r="L81" i="471"/>
  <c r="AC98" i="471"/>
  <c r="L62" i="471"/>
  <c r="Y65" i="471"/>
  <c r="X23" i="567"/>
  <c r="F296" i="471"/>
  <c r="L166" i="471"/>
  <c r="X66" i="471"/>
  <c r="L78" i="471"/>
  <c r="F10" i="616"/>
  <c r="AC100" i="471"/>
  <c r="X23" i="559"/>
  <c r="L48" i="471"/>
  <c r="F13" i="614"/>
  <c r="L23" i="567"/>
  <c r="L21" i="598"/>
  <c r="F12" i="615"/>
</calcChain>
</file>

<file path=xl/sharedStrings.xml><?xml version="1.0" encoding="utf-8"?>
<sst xmlns="http://schemas.openxmlformats.org/spreadsheetml/2006/main" count="5968" uniqueCount="3305">
  <si>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</si>
  <si>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</si>
  <si>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</si>
  <si>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</si>
  <si>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</si>
  <si>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</si>
  <si>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</si>
  <si>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</si>
  <si>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</si>
  <si>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</si>
  <si>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</si>
  <si>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</si>
  <si>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</si>
  <si>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</si>
  <si>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</si>
  <si>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</si>
  <si>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</si>
  <si>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</si>
  <si>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</si>
  <si>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</si>
  <si>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</si>
  <si>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</si>
  <si>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</si>
  <si>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</si>
  <si>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</si>
  <si>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</si>
  <si>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</si>
  <si>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</si>
  <si>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</si>
  <si>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</si>
  <si>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</si>
  <si>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</si>
  <si>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</si>
  <si>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</si>
  <si>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</si>
  <si>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</si>
  <si>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</si>
  <si>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</si>
  <si>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</si>
  <si>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</si>
  <si>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</si>
  <si>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</si>
  <si>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</si>
  <si>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</si>
  <si>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</si>
  <si>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</si>
  <si>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</si>
  <si>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</si>
  <si>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</si>
  <si>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</si>
  <si>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</si>
  <si>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</si>
  <si>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</si>
  <si>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</si>
  <si>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</si>
  <si>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</si>
  <si>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</si>
  <si>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</si>
  <si>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</si>
  <si>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</si>
  <si>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</si>
  <si>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</si>
  <si>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</si>
  <si>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</si>
  <si>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</si>
  <si>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</si>
  <si>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</si>
  <si>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</si>
  <si>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</si>
  <si>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</si>
  <si>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</si>
  <si>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</si>
  <si>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</si>
  <si>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</si>
  <si>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</si>
  <si>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</si>
  <si>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</si>
  <si>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</si>
  <si>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</si>
  <si>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</si>
  <si>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</si>
  <si>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</si>
  <si>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</si>
  <si>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</si>
  <si>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</si>
  <si>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</si>
  <si>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</si>
  <si>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</si>
  <si>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</si>
  <si>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</si>
  <si>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</si>
  <si>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</si>
  <si>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</si>
  <si>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</si>
  <si>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</si>
  <si>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</si>
  <si>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</si>
  <si>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</si>
  <si>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</si>
  <si>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</si>
  <si>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</si>
  <si>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</si>
  <si>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</si>
  <si>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</si>
  <si>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</si>
  <si>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</si>
  <si>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</si>
  <si>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</si>
  <si>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</si>
  <si>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</si>
  <si>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</si>
  <si>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</si>
  <si>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</si>
  <si>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</si>
  <si>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</si>
  <si>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</si>
  <si>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</si>
  <si>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</si>
  <si>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</si>
  <si>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</si>
  <si>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</si>
  <si>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</si>
  <si>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</si>
  <si>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</si>
  <si>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</si>
  <si>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</si>
  <si>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</si>
  <si>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</si>
  <si>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</si>
  <si>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</si>
  <si>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</si>
  <si>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</si>
  <si>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</si>
  <si>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</si>
  <si>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</si>
  <si>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</si>
  <si>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</si>
  <si>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</si>
  <si>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</si>
  <si>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</si>
  <si>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</si>
  <si>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</si>
  <si>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</si>
  <si>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</si>
  <si>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</si>
  <si>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</si>
  <si>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</si>
  <si>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</si>
  <si>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</si>
  <si>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</si>
  <si>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</si>
  <si>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</si>
  <si>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</si>
  <si>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</si>
  <si>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</si>
  <si>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</si>
  <si>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</si>
  <si>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</si>
  <si>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</si>
  <si>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</si>
  <si>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</si>
  <si>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</si>
  <si>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</si>
  <si>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</si>
  <si>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</si>
  <si>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</si>
  <si>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</si>
  <si>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</si>
  <si>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</si>
  <si>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</si>
  <si>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</si>
  <si>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</si>
  <si>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</si>
  <si>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</si>
  <si>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</si>
  <si>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</si>
  <si>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</si>
  <si>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</si>
  <si>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</si>
  <si>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</si>
  <si>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</si>
  <si>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</si>
  <si>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</si>
  <si>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</si>
  <si>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</si>
  <si>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</si>
  <si>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</si>
  <si>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</si>
  <si>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</si>
  <si>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</si>
  <si>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</si>
  <si>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</si>
  <si>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</si>
  <si>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</si>
  <si>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</si>
  <si>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</si>
  <si>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</si>
  <si>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</si>
  <si>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</si>
  <si>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</si>
  <si>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</si>
  <si>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</si>
  <si>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</si>
  <si>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</si>
  <si>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</si>
  <si>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</si>
  <si>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</si>
  <si>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</si>
  <si>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</si>
  <si>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</si>
  <si>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</si>
  <si>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</si>
  <si>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</si>
  <si>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</si>
  <si>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</si>
  <si>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</si>
  <si>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</si>
  <si>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</si>
  <si>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</si>
  <si>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</si>
  <si>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</si>
  <si>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</si>
  <si>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</si>
  <si>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</si>
  <si>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</si>
  <si>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</si>
  <si>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</si>
  <si>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</si>
  <si>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</si>
  <si>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</si>
  <si>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</si>
  <si>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</si>
  <si>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</si>
  <si>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</si>
  <si>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</si>
  <si>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</si>
  <si>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</si>
  <si>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</si>
  <si>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</si>
  <si>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</si>
  <si>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</si>
  <si>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</si>
  <si>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</si>
  <si>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</si>
  <si>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</si>
  <si>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</si>
  <si>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</si>
  <si>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</si>
  <si>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</si>
  <si>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</si>
  <si>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</si>
  <si>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</si>
  <si>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</si>
  <si>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</si>
  <si>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</si>
  <si>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</si>
  <si>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</si>
  <si>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</si>
  <si>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</si>
  <si>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</si>
  <si>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</si>
  <si>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</si>
  <si>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</si>
  <si>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</si>
  <si>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</si>
  <si>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</si>
  <si>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</si>
  <si>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</si>
  <si>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</si>
  <si>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</si>
  <si>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</si>
  <si>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</si>
  <si>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</si>
  <si>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</si>
  <si>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</si>
  <si>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</si>
  <si>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</si>
  <si>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</si>
  <si>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</si>
  <si>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</si>
  <si>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</si>
  <si>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</si>
  <si>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</si>
  <si>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</si>
  <si>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</si>
  <si>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</si>
  <si>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</si>
  <si>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</si>
  <si>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</si>
  <si>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</si>
  <si>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</si>
  <si>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</si>
  <si>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</si>
  <si>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</si>
  <si>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</si>
  <si>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</si>
  <si>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</si>
  <si>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</si>
  <si>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</si>
  <si>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</si>
  <si>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</si>
  <si>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</si>
  <si>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</si>
  <si>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</si>
  <si>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</si>
  <si>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</si>
  <si>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</si>
  <si>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</si>
  <si>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</si>
  <si>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</si>
  <si>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</si>
  <si>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</si>
  <si>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</si>
  <si>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</si>
  <si>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</si>
  <si>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</si>
  <si>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</si>
  <si>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</si>
  <si>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</si>
  <si>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</si>
  <si>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</si>
  <si>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</si>
  <si>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</si>
  <si>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</si>
  <si>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</si>
  <si>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</si>
  <si>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</si>
  <si>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</si>
  <si>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</si>
  <si>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</si>
  <si>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</si>
  <si>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ID_TARIFF_NAME</t>
  </si>
  <si>
    <t>TARIFF_NAME</t>
  </si>
  <si>
    <t>VED_NAME</t>
  </si>
  <si>
    <t>Перечень тарифов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</si>
  <si>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</si>
  <si>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</si>
  <si>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</si>
  <si>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</si>
  <si>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</si>
  <si>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</si>
  <si>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</si>
  <si>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</si>
  <si>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</si>
  <si>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</si>
  <si>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</si>
  <si>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</si>
  <si>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</si>
  <si>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</si>
  <si>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</si>
  <si>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</si>
  <si>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</si>
  <si>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</si>
  <si>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</si>
  <si>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</si>
  <si>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</si>
  <si>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</si>
  <si>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</si>
  <si>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</si>
  <si>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</si>
  <si>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</si>
  <si>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</si>
  <si>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</si>
  <si>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</si>
  <si>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</si>
  <si>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</si>
  <si>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</si>
  <si>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</si>
  <si>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</si>
  <si>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</si>
  <si>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</si>
  <si>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</si>
  <si>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</si>
  <si>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</si>
  <si>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</si>
  <si>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</si>
  <si>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</si>
  <si>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</si>
  <si>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</si>
  <si>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</si>
  <si>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Предложение регулируемой организации об установлении тарифов в сфере холодного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</si>
  <si>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</si>
  <si>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</si>
  <si>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</si>
  <si>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</si>
  <si>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</si>
  <si>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</si>
  <si>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(технологическое присоединение) к централизованной системе холодного водоснабжения в индивидуальном порядке</t>
  </si>
  <si>
    <t>Тариф на подключение (технологическое присоединение) к централизованной системе холодного водоснабжения</t>
  </si>
  <si>
    <t>Тариф на питьевую воду (питьевое водоснабжение)</t>
  </si>
  <si>
    <t>Подключение (технологическое присоединение) к централизованной системе водоснабжения</t>
  </si>
  <si>
    <t>Информация о предложении об установлении тарифов на питьевую воду (питьевое водоснабжение)</t>
  </si>
  <si>
    <t>Информация о предложении об установлении тарифов на транспортировку воды</t>
  </si>
  <si>
    <t>Информация о предложении об установлении тарифов на подвоз воды</t>
  </si>
  <si>
    <t>Информация о предложении об установлении платы за подключение к централизованной системе холодного водоснабжения (индивидуальной)</t>
  </si>
  <si>
    <t>Информация о предложении об установлении платы за подключение к централизованной системе холодного водоснабжения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</si>
  <si>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</si>
  <si>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</si>
  <si>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</si>
  <si>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</si>
  <si>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Наименование централизованной системы холодного водоснабжения</t>
  </si>
  <si>
    <t>Добавить наименование системы водоснабжения</t>
  </si>
  <si>
    <t>Информация о предложении об установлении цен на техническую воду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</si>
  <si>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</si>
  <si>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</si>
  <si>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</si>
  <si>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</si>
  <si>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</si>
  <si>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</si>
  <si>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</si>
  <si>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</si>
  <si>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</si>
  <si>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</si>
  <si>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</si>
  <si>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</si>
  <si>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</si>
  <si>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</si>
  <si>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</si>
  <si>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</si>
  <si>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</si>
  <si>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</si>
  <si>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</si>
  <si>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</si>
  <si>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</si>
  <si>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</si>
  <si>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</si>
  <si>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</si>
  <si>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</si>
  <si>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</si>
  <si>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Укажите «Да» в поле «Да/Нет», если дифференциация используется. В поле «Описание» укажите название ЦС ХВС или любое другое описание</t>
  </si>
  <si>
    <t>Перечень тарифов и технологически не связанных между собой централизованных систем холодного водоснабжения, в отношении которых предлагаются различные тарифы в сфере холодного водоснабжения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</si>
  <si>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</si>
  <si>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</si>
  <si>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</si>
  <si>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</si>
  <si>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</si>
  <si>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</si>
  <si>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</si>
  <si>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</si>
  <si>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</si>
  <si>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</si>
  <si>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</si>
  <si>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</si>
  <si>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</si>
  <si>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</si>
  <si>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</si>
  <si>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</si>
  <si>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</si>
  <si>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</si>
  <si>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</si>
  <si>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</si>
  <si>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</si>
  <si>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</si>
  <si>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</si>
  <si>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</si>
  <si>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</si>
  <si>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</si>
  <si>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</si>
  <si>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</si>
  <si>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Добавить ЦС ХВС для дифференциации</t>
  </si>
  <si>
    <t>Instruction</t>
  </si>
  <si>
    <t>modUpdTemplLogger</t>
  </si>
  <si>
    <t>List00</t>
  </si>
  <si>
    <t>List02</t>
  </si>
  <si>
    <t>List01</t>
  </si>
  <si>
    <t>List06_4</t>
  </si>
  <si>
    <t>List06_1</t>
  </si>
  <si>
    <t>List06_2</t>
  </si>
  <si>
    <t>List06_3</t>
  </si>
  <si>
    <t>List06_9</t>
  </si>
  <si>
    <t>List06_10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</si>
  <si>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</si>
  <si>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</si>
  <si>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</si>
  <si>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</si>
  <si>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</si>
  <si>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</si>
  <si>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</si>
  <si>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</si>
  <si>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</si>
  <si>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</si>
  <si>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</si>
  <si>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</si>
  <si>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</si>
  <si>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</si>
  <si>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</si>
  <si>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</si>
  <si>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</si>
  <si>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</si>
  <si>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</si>
  <si>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</si>
  <si>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</si>
  <si>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3.1</t>
  </si>
  <si>
    <t>4.1</t>
  </si>
  <si>
    <t>5.1</t>
  </si>
  <si>
    <t>6.1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</si>
  <si>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</si>
  <si>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</si>
  <si>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</si>
  <si>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</si>
  <si>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</si>
  <si>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</si>
  <si>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</si>
  <si>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</si>
  <si>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</si>
  <si>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</si>
  <si>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</si>
  <si>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</si>
  <si>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</si>
  <si>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</si>
  <si>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</si>
  <si>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</si>
  <si>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</si>
  <si>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</si>
  <si>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</si>
  <si>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 
централизованным системам холодного водоснабжения</t>
  </si>
  <si>
    <t>Дифференциация по
 МО (территориям)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</si>
  <si>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</si>
  <si>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</si>
  <si>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</si>
  <si>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</si>
  <si>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</si>
  <si>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</si>
  <si>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</si>
  <si>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</si>
  <si>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</si>
  <si>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</si>
  <si>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</si>
  <si>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</si>
  <si>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</si>
  <si>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</si>
  <si>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</si>
  <si>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</si>
  <si>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</si>
  <si>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</si>
  <si>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</si>
  <si>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</si>
  <si>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</si>
  <si>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</si>
  <si>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</si>
  <si>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</si>
  <si>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</si>
  <si>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List05_1</t>
  </si>
  <si>
    <t>List05_2</t>
  </si>
  <si>
    <t>List05_3</t>
  </si>
  <si>
    <t>List05_4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</si>
  <si>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</si>
  <si>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</si>
  <si>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</si>
  <si>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</si>
  <si>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</si>
  <si>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</si>
  <si>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</si>
  <si>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</si>
  <si>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</si>
  <si>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</si>
  <si>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</si>
  <si>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</si>
  <si>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</si>
  <si>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</si>
  <si>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</si>
  <si>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</si>
  <si>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</si>
  <si>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</si>
  <si>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</si>
  <si>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</si>
  <si>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</si>
  <si>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</si>
  <si>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</si>
  <si>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</si>
  <si>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</si>
  <si>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</si>
  <si>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</si>
  <si>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</si>
  <si>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</si>
  <si>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</si>
  <si>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</si>
  <si>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</si>
  <si>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</si>
  <si>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</si>
  <si>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</si>
  <si>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</si>
  <si>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</si>
  <si>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</si>
  <si>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</si>
  <si>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</si>
  <si>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</si>
  <si>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</si>
  <si>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</si>
  <si>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</si>
  <si>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</si>
  <si>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</si>
  <si>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</si>
  <si>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</si>
  <si>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</si>
  <si>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</si>
  <si>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</si>
  <si>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</si>
  <si>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</si>
  <si>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</si>
  <si>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</si>
  <si>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</si>
  <si>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</si>
  <si>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</si>
  <si>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</si>
  <si>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</si>
  <si>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</si>
  <si>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</si>
  <si>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</si>
  <si>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</si>
  <si>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</si>
  <si>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</si>
  <si>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</si>
  <si>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</si>
  <si>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</si>
  <si>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</si>
  <si>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</si>
  <si>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</si>
  <si>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</si>
  <si>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</si>
  <si>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</si>
  <si>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</si>
  <si>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</si>
  <si>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</si>
  <si>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</si>
  <si>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</si>
  <si>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</si>
  <si>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</si>
  <si>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</si>
  <si>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</si>
  <si>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</si>
  <si>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</si>
  <si>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</si>
  <si>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</si>
  <si>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</si>
  <si>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Форма 2.13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</si>
  <si>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Сведения о правовых актах, регламентирующих правила закупки (положение о закупках) в регулируемой организации</t>
  </si>
  <si>
    <t>et_List13_1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</si>
  <si>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</si>
  <si>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планировании закупочных процедур</t>
  </si>
  <si>
    <t>Сведения о результатах проведения закупочных процедур</t>
  </si>
  <si>
    <r>
      <t>Форма 2.14.1 Информация о предложении об установлении тарифов в сфере холодного водоснабжения на очередной период регулирования</t>
    </r>
    <r>
      <rPr>
        <vertAlign val="superscript"/>
        <sz val="10"/>
        <rFont val="Tahoma"/>
        <family val="2"/>
        <charset val="204"/>
      </rPr>
      <t>1</t>
    </r>
  </si>
  <si>
    <t>Период действия тарифов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</si>
  <si>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</si>
  <si>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</si>
  <si>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</si>
  <si>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</si>
  <si>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Предлагаемый метод регулирования</t>
  </si>
  <si>
    <t>2.1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</si>
  <si>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</si>
  <si>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(в случае если их установление предусмотрено выбранным методом регулирования)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</si>
  <si>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</si>
  <si>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Необходимая валовая выручка на соответствующий период, в том числе с разбивкой по годам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</si>
  <si>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</si>
  <si>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Годовой объем отпущенной в сеть воды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</si>
  <si>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</si>
  <si>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</si>
  <si>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</si>
  <si>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</si>
  <si>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7.1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</si>
  <si>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</si>
  <si>
    <t>Дата подачи заявления об утверждении тарифов</t>
  </si>
  <si>
    <t>Номер подачи заявления об утверждении тарифов</t>
  </si>
  <si>
    <r>
      <t>Форма 2.14.2 Информация о предложении величин тарифов на питьевую воду (питьевое водоснабжение), техническую воду, транспортировку воды, подвоз воды</t>
    </r>
    <r>
      <rPr>
        <vertAlign val="superscript"/>
        <sz val="10"/>
        <rFont val="Tahoma"/>
        <family val="2"/>
        <charset val="204"/>
      </rPr>
      <t>1</t>
    </r>
  </si>
  <si>
    <r>
      <t>Форма 2.14.2 Информация о величинах тарифов на питьевую воду (питьевое водоснабжение), техническую воду, транспортировку воды, подвоз воды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</si>
  <si>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</si>
  <si>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</si>
  <si>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>Форма 2.14.3 Информация о предложении величин тарифов на подключение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</si>
  <si>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В колодке «Параметр дифференциации тарифа/Заявитель» указывается наименование категории потребителей/заявителя,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дифференциации по категориям потребителей/заявителям,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</si>
  <si>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et_List14_1_1</t>
  </si>
  <si>
    <t>et_List14_1_2</t>
  </si>
  <si>
    <t xml:space="preserve"> </t>
  </si>
  <si>
    <t>List13</t>
  </si>
  <si>
    <t>List14_1</t>
  </si>
  <si>
    <t>modList13</t>
  </si>
  <si>
    <t>modList14_1</t>
  </si>
  <si>
    <t>et_List14_1_3</t>
  </si>
  <si>
    <t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</si>
  <si>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Форма 2.13</t>
  </si>
  <si>
    <t>Форма 2.14.1</t>
  </si>
  <si>
    <t>Информация о предложении величин тарифов на питьевую воду (питьевое водоснабжение), техническую воду, транспортировку воды, подвоз воды</t>
  </si>
  <si>
    <t>Форма 2.14.2</t>
  </si>
  <si>
    <t>Форма 2.14.3</t>
  </si>
  <si>
    <t>Информация о предложении величин тарифов на подключение к централизованной системе холодного водоснабжения</t>
  </si>
  <si>
    <t>Дата периода регулирования, с которой предлагаются изменения в тарифы</t>
  </si>
  <si>
    <t>et_List14_1_4</t>
  </si>
  <si>
    <t>Сведения о месте размещения положения о закупках регулируемой организации</t>
  </si>
  <si>
    <t>Информация о предложении об установлении тарифов в сфере холодного водоснабжения на очередной период регулирования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</si>
  <si>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</si>
  <si>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</si>
  <si>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Первичное предложение по тарифам</t>
  </si>
  <si>
    <t>Изменение тарифов</t>
  </si>
  <si>
    <t>Дата подачи заявления об изменении тарифов</t>
  </si>
  <si>
    <t>Номер заявления об изменении тарифов</t>
  </si>
  <si>
    <t>При размещении информации по данной форме дополнительно указывается дата подачи заявления об утверждении(изменении) тарифа и его номер.</t>
  </si>
  <si>
    <t>Для каждого вида тарифа в сфере холодного водоснабжения форма заполняется отдельно. При размещении информации по данной форме дополнительно указывается дата подачи заявления об утверждении(изменении) тарифа и его номер.</t>
  </si>
  <si>
    <t>Одноставочный тариф, руб./Гкал</t>
  </si>
  <si>
    <t>ставка за тепловую  энергию, руб./Гкал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</si>
  <si>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</si>
  <si>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</si>
  <si>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</si>
  <si>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</si>
  <si>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</si>
  <si>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</si>
  <si>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население и приравненные категории</t>
  </si>
  <si>
    <t>Проверка доступных обновлений...</t>
  </si>
  <si>
    <t>06.05.2022</t>
  </si>
  <si>
    <t>Агрызский муниципальный район</t>
  </si>
  <si>
    <t>92601000</t>
  </si>
  <si>
    <t>Азевское</t>
  </si>
  <si>
    <t>92601405</t>
  </si>
  <si>
    <t>Бимское</t>
  </si>
  <si>
    <t>92601410</t>
  </si>
  <si>
    <t>Город Агрыз</t>
  </si>
  <si>
    <t>92601101</t>
  </si>
  <si>
    <t>Девятернинское</t>
  </si>
  <si>
    <t>92601425</t>
  </si>
  <si>
    <t>Иж-Бобьинское</t>
  </si>
  <si>
    <t>92601430</t>
  </si>
  <si>
    <t>Исенбаевское</t>
  </si>
  <si>
    <t>92601435</t>
  </si>
  <si>
    <t>Кадряковское</t>
  </si>
  <si>
    <t>92601438</t>
  </si>
  <si>
    <t>Кадыбашское</t>
  </si>
  <si>
    <t>92601440</t>
  </si>
  <si>
    <t>Кичкетанское</t>
  </si>
  <si>
    <t>92601415</t>
  </si>
  <si>
    <t>Красноборское</t>
  </si>
  <si>
    <t>92601445</t>
  </si>
  <si>
    <t>Крындинское</t>
  </si>
  <si>
    <t>92601449</t>
  </si>
  <si>
    <t>Кудашевское</t>
  </si>
  <si>
    <t>92601454</t>
  </si>
  <si>
    <t>Кулегашское</t>
  </si>
  <si>
    <t>92601420</t>
  </si>
  <si>
    <t>Кучуковское</t>
  </si>
  <si>
    <t>92601458</t>
  </si>
  <si>
    <t>Новобизякинское</t>
  </si>
  <si>
    <t>92601463</t>
  </si>
  <si>
    <t>Салаушское</t>
  </si>
  <si>
    <t>92601468</t>
  </si>
  <si>
    <t>Сарсак-Омгинское</t>
  </si>
  <si>
    <t>92601472</t>
  </si>
  <si>
    <t>Старосляковское</t>
  </si>
  <si>
    <t>92601477</t>
  </si>
  <si>
    <t>Старочекалдинское</t>
  </si>
  <si>
    <t>92601481</t>
  </si>
  <si>
    <t>Табарлинское</t>
  </si>
  <si>
    <t>92601486</t>
  </si>
  <si>
    <t>Терсинское</t>
  </si>
  <si>
    <t>92601491</t>
  </si>
  <si>
    <t>Шаршадинское</t>
  </si>
  <si>
    <t>92601496</t>
  </si>
  <si>
    <t>Азнакаевский муниципальный район</t>
  </si>
  <si>
    <t>92602000</t>
  </si>
  <si>
    <t>Агерзинское</t>
  </si>
  <si>
    <t>92602404</t>
  </si>
  <si>
    <t>Алькеевское</t>
  </si>
  <si>
    <t>92602408</t>
  </si>
  <si>
    <t>Асеевское</t>
  </si>
  <si>
    <t>92602412</t>
  </si>
  <si>
    <t>Балтачевское</t>
  </si>
  <si>
    <t>92602416</t>
  </si>
  <si>
    <t>Бирючевское</t>
  </si>
  <si>
    <t>92602418</t>
  </si>
  <si>
    <t>Вахитовское</t>
  </si>
  <si>
    <t>92602420</t>
  </si>
  <si>
    <t>Верхнестярлинское</t>
  </si>
  <si>
    <t>92602424</t>
  </si>
  <si>
    <t>Город Азнакаево</t>
  </si>
  <si>
    <t>92602101</t>
  </si>
  <si>
    <t>Ильбяковское</t>
  </si>
  <si>
    <t>92602427</t>
  </si>
  <si>
    <t>Какре-Елгинское</t>
  </si>
  <si>
    <t>92602428</t>
  </si>
  <si>
    <t>Карамалинское</t>
  </si>
  <si>
    <t>92602432</t>
  </si>
  <si>
    <t>Мальбагушское</t>
  </si>
  <si>
    <t>92602436</t>
  </si>
  <si>
    <t>Масягутовское</t>
  </si>
  <si>
    <t>92602440</t>
  </si>
  <si>
    <t>Микулинское</t>
  </si>
  <si>
    <t>92602444</t>
  </si>
  <si>
    <t>Сапеевское</t>
  </si>
  <si>
    <t>92602448</t>
  </si>
  <si>
    <t>Сарлинское</t>
  </si>
  <si>
    <t>92602452</t>
  </si>
  <si>
    <t>Сухояшское</t>
  </si>
  <si>
    <t>92602456</t>
  </si>
  <si>
    <t>Татарско-Шуганское</t>
  </si>
  <si>
    <t>92602458</t>
  </si>
  <si>
    <t>Тойкинское</t>
  </si>
  <si>
    <t>92602459</t>
  </si>
  <si>
    <t>Тумутукское</t>
  </si>
  <si>
    <t>92602460</t>
  </si>
  <si>
    <t>Уразаевское</t>
  </si>
  <si>
    <t>92602462</t>
  </si>
  <si>
    <t>Урманаевское</t>
  </si>
  <si>
    <t>92602464</t>
  </si>
  <si>
    <t>Урсаевское</t>
  </si>
  <si>
    <t>92602468</t>
  </si>
  <si>
    <t>Учаллинское</t>
  </si>
  <si>
    <t>92602472</t>
  </si>
  <si>
    <t>Чалпинское</t>
  </si>
  <si>
    <t>92602476</t>
  </si>
  <si>
    <t>Чемодуровское</t>
  </si>
  <si>
    <t>92602480</t>
  </si>
  <si>
    <t>Чубар-Абдулловское</t>
  </si>
  <si>
    <t>92602484</t>
  </si>
  <si>
    <t>поселок городского типа Актюбинский</t>
  </si>
  <si>
    <t>92602157</t>
  </si>
  <si>
    <t>Аксубаевский муниципальный район</t>
  </si>
  <si>
    <t>92604000</t>
  </si>
  <si>
    <t>Беловское</t>
  </si>
  <si>
    <t>92604410</t>
  </si>
  <si>
    <t>Емелькинское</t>
  </si>
  <si>
    <t>92604413</t>
  </si>
  <si>
    <t>Карасинское</t>
  </si>
  <si>
    <t>92604414</t>
  </si>
  <si>
    <t>Кривоозерское</t>
  </si>
  <si>
    <t>92604415</t>
  </si>
  <si>
    <t>Мюдовское</t>
  </si>
  <si>
    <t>92604420</t>
  </si>
  <si>
    <t>Новоаксубаевское</t>
  </si>
  <si>
    <t>92604425</t>
  </si>
  <si>
    <t>Новоибрайкинское</t>
  </si>
  <si>
    <t>92604430</t>
  </si>
  <si>
    <t>Новокиреметское</t>
  </si>
  <si>
    <t>92604435</t>
  </si>
  <si>
    <t>Саврушское</t>
  </si>
  <si>
    <t>92604445</t>
  </si>
  <si>
    <t>Староибрайкинское</t>
  </si>
  <si>
    <t>92604450</t>
  </si>
  <si>
    <t>Староильдеряковское</t>
  </si>
  <si>
    <t>92604455</t>
  </si>
  <si>
    <t>Старокиреметское</t>
  </si>
  <si>
    <t>92604460</t>
  </si>
  <si>
    <t>Старокиязлинское</t>
  </si>
  <si>
    <t>92604465</t>
  </si>
  <si>
    <t>Старотатарско-Адамское</t>
  </si>
  <si>
    <t>92604468</t>
  </si>
  <si>
    <t>Старотимошкинское</t>
  </si>
  <si>
    <t>92604470</t>
  </si>
  <si>
    <t>Староузеевское</t>
  </si>
  <si>
    <t>92604475</t>
  </si>
  <si>
    <t>Сунчелеевское</t>
  </si>
  <si>
    <t>92604480</t>
  </si>
  <si>
    <t>Трудолюбовское</t>
  </si>
  <si>
    <t>92604485</t>
  </si>
  <si>
    <t>Урмандеевское</t>
  </si>
  <si>
    <t>92604490</t>
  </si>
  <si>
    <t>Щербенское</t>
  </si>
  <si>
    <t>92604493</t>
  </si>
  <si>
    <t>поселок городского типа Аксубаево</t>
  </si>
  <si>
    <t>92604151</t>
  </si>
  <si>
    <t>Актанышский муниципальный район</t>
  </si>
  <si>
    <t>92605000</t>
  </si>
  <si>
    <t>Аишевское</t>
  </si>
  <si>
    <t>92605402</t>
  </si>
  <si>
    <t>Аккузовское</t>
  </si>
  <si>
    <t>92605404</t>
  </si>
  <si>
    <t>Актанышбашское</t>
  </si>
  <si>
    <t>92605408</t>
  </si>
  <si>
    <t>Актанышское</t>
  </si>
  <si>
    <t>92605409</t>
  </si>
  <si>
    <t>Атясевское</t>
  </si>
  <si>
    <t>92605411</t>
  </si>
  <si>
    <t>Верхнеяхшеевское</t>
  </si>
  <si>
    <t>92605415</t>
  </si>
  <si>
    <t>Казкеевское</t>
  </si>
  <si>
    <t>92605419</t>
  </si>
  <si>
    <t>Кировское</t>
  </si>
  <si>
    <t>92605423</t>
  </si>
  <si>
    <t>Кузякинское</t>
  </si>
  <si>
    <t>92605427</t>
  </si>
  <si>
    <t>Масадинское</t>
  </si>
  <si>
    <t>92605438</t>
  </si>
  <si>
    <t>Новоалимовское</t>
  </si>
  <si>
    <t>92605434</t>
  </si>
  <si>
    <t>Поисевское</t>
  </si>
  <si>
    <t>92605441</t>
  </si>
  <si>
    <t>Староаймановское</t>
  </si>
  <si>
    <t>92605445</t>
  </si>
  <si>
    <t>Старобайсаровское</t>
  </si>
  <si>
    <t>92605448</t>
  </si>
  <si>
    <t>Старобугадинское</t>
  </si>
  <si>
    <t>92605451</t>
  </si>
  <si>
    <t>Старокурмашевское</t>
  </si>
  <si>
    <t>92605454</t>
  </si>
  <si>
    <t>Старосафаровское</t>
  </si>
  <si>
    <t>92605457</t>
  </si>
  <si>
    <t>Такталачукское</t>
  </si>
  <si>
    <t>92605464</t>
  </si>
  <si>
    <t>Татарско-Суксинское</t>
  </si>
  <si>
    <t>92605470</t>
  </si>
  <si>
    <t>Татарско-Ямалинское</t>
  </si>
  <si>
    <t>92605473</t>
  </si>
  <si>
    <t>Тлякеевское</t>
  </si>
  <si>
    <t>92605477</t>
  </si>
  <si>
    <t>Тюковское</t>
  </si>
  <si>
    <t>92605481</t>
  </si>
  <si>
    <t>92605430</t>
  </si>
  <si>
    <t>Усинское</t>
  </si>
  <si>
    <t>92605432</t>
  </si>
  <si>
    <t>Чалманаратское</t>
  </si>
  <si>
    <t>92605485</t>
  </si>
  <si>
    <t>Чуракаевское</t>
  </si>
  <si>
    <t>92605493</t>
  </si>
  <si>
    <t>Алексеевский муниципальный район</t>
  </si>
  <si>
    <t>92606000</t>
  </si>
  <si>
    <t>Билярское</t>
  </si>
  <si>
    <t>92606405</t>
  </si>
  <si>
    <t>Большеполянское</t>
  </si>
  <si>
    <t>92606410</t>
  </si>
  <si>
    <t>Большетиганское</t>
  </si>
  <si>
    <t>92606415</t>
  </si>
  <si>
    <t>Бутлеровское</t>
  </si>
  <si>
    <t>92606420</t>
  </si>
  <si>
    <t>Войкинское</t>
  </si>
  <si>
    <t>92606425</t>
  </si>
  <si>
    <t>Ерыклинское</t>
  </si>
  <si>
    <t>92606435</t>
  </si>
  <si>
    <t>Куркульское</t>
  </si>
  <si>
    <t>92606440</t>
  </si>
  <si>
    <t>Курналинское</t>
  </si>
  <si>
    <t>92606442</t>
  </si>
  <si>
    <t>Лебединское</t>
  </si>
  <si>
    <t>92606445</t>
  </si>
  <si>
    <t>Лебяжинское</t>
  </si>
  <si>
    <t>92606450</t>
  </si>
  <si>
    <t>Левашевское</t>
  </si>
  <si>
    <t>92606455</t>
  </si>
  <si>
    <t>Майнское</t>
  </si>
  <si>
    <t>92606460</t>
  </si>
  <si>
    <t>Подлесно-Шенталинское</t>
  </si>
  <si>
    <t>92606470</t>
  </si>
  <si>
    <t>Родниковское</t>
  </si>
  <si>
    <t>92606475</t>
  </si>
  <si>
    <t>Ромодановское</t>
  </si>
  <si>
    <t>92606476</t>
  </si>
  <si>
    <t>Сахаровское</t>
  </si>
  <si>
    <t>92606478</t>
  </si>
  <si>
    <t>Среднетиганское</t>
  </si>
  <si>
    <t>92606480</t>
  </si>
  <si>
    <t>Степношенталинское</t>
  </si>
  <si>
    <t>92606490</t>
  </si>
  <si>
    <t>Ялкынское</t>
  </si>
  <si>
    <t>92606495</t>
  </si>
  <si>
    <t>поселок городского типа Алексеевское</t>
  </si>
  <si>
    <t>92606151</t>
  </si>
  <si>
    <t>Алькеевский муниципальный район</t>
  </si>
  <si>
    <t>92607000</t>
  </si>
  <si>
    <t>Аппаковское</t>
  </si>
  <si>
    <t>92607404</t>
  </si>
  <si>
    <t>Базарно-Матакское</t>
  </si>
  <si>
    <t>92607408</t>
  </si>
  <si>
    <t>Борискинское</t>
  </si>
  <si>
    <t>92607412</t>
  </si>
  <si>
    <t>Верхнеколчуринское</t>
  </si>
  <si>
    <t>92607416</t>
  </si>
  <si>
    <t>Каргопольское</t>
  </si>
  <si>
    <t>92607420</t>
  </si>
  <si>
    <t>Кошкинское</t>
  </si>
  <si>
    <t>92607424</t>
  </si>
  <si>
    <t>Нижнеалькеевское</t>
  </si>
  <si>
    <t>92607428</t>
  </si>
  <si>
    <t>Нижнекачеевское</t>
  </si>
  <si>
    <t>92607432</t>
  </si>
  <si>
    <t>Новоургагарское</t>
  </si>
  <si>
    <t>92607440</t>
  </si>
  <si>
    <t>Салманское</t>
  </si>
  <si>
    <t>92607444</t>
  </si>
  <si>
    <t>Староалпаровское</t>
  </si>
  <si>
    <t>92607448</t>
  </si>
  <si>
    <t>Старокамкинское</t>
  </si>
  <si>
    <t>92607452</t>
  </si>
  <si>
    <t>Староматакское</t>
  </si>
  <si>
    <t>92607456</t>
  </si>
  <si>
    <t>Старосалмановское</t>
  </si>
  <si>
    <t>92607460</t>
  </si>
  <si>
    <t>Старохурадинское</t>
  </si>
  <si>
    <t>92607464</t>
  </si>
  <si>
    <t>Старочелнинское</t>
  </si>
  <si>
    <t>92607468</t>
  </si>
  <si>
    <t>Тяжбердинское</t>
  </si>
  <si>
    <t>92607470</t>
  </si>
  <si>
    <t>Чувашско-Бродское</t>
  </si>
  <si>
    <t>92607472</t>
  </si>
  <si>
    <t>Чувашско-Бурнаевское</t>
  </si>
  <si>
    <t>92607476</t>
  </si>
  <si>
    <t>Шибашинское</t>
  </si>
  <si>
    <t>92607484</t>
  </si>
  <si>
    <t>Юхмачинское</t>
  </si>
  <si>
    <t>92607488</t>
  </si>
  <si>
    <t>Альметьевский муниципальный район</t>
  </si>
  <si>
    <t>92608000</t>
  </si>
  <si>
    <t>Абдрахмановское</t>
  </si>
  <si>
    <t>92608403</t>
  </si>
  <si>
    <t>Альметьевское</t>
  </si>
  <si>
    <t>92608404</t>
  </si>
  <si>
    <t>92608424</t>
  </si>
  <si>
    <t>Багряж-Никольское</t>
  </si>
  <si>
    <t>92608406</t>
  </si>
  <si>
    <t>Бишмунчинское</t>
  </si>
  <si>
    <t>92608409</t>
  </si>
  <si>
    <t>92608412</t>
  </si>
  <si>
    <t>Бутинское</t>
  </si>
  <si>
    <t>92608413</t>
  </si>
  <si>
    <t>Васильевское</t>
  </si>
  <si>
    <t>92608416</t>
  </si>
  <si>
    <t>Верхнеакташское</t>
  </si>
  <si>
    <t>92608418</t>
  </si>
  <si>
    <t>Верхнемактаминское</t>
  </si>
  <si>
    <t>92608419</t>
  </si>
  <si>
    <t>Город Альметьевск</t>
  </si>
  <si>
    <t>92608101</t>
  </si>
  <si>
    <t>Елховское</t>
  </si>
  <si>
    <t>92608421</t>
  </si>
  <si>
    <t>Ерсубайкинское</t>
  </si>
  <si>
    <t>92608422</t>
  </si>
  <si>
    <t>Калейкинское</t>
  </si>
  <si>
    <t>92608427</t>
  </si>
  <si>
    <t>Кама-Исмагиловское</t>
  </si>
  <si>
    <t>92608428</t>
  </si>
  <si>
    <t>Кичуйское</t>
  </si>
  <si>
    <t>92608433</t>
  </si>
  <si>
    <t>Кичучатовское</t>
  </si>
  <si>
    <t>92608434</t>
  </si>
  <si>
    <t>Клементейкинское</t>
  </si>
  <si>
    <t>92608436</t>
  </si>
  <si>
    <t>Кузайкинское</t>
  </si>
  <si>
    <t>92608439</t>
  </si>
  <si>
    <t>Кульшариповское</t>
  </si>
  <si>
    <t>92608440</t>
  </si>
  <si>
    <t>Лесно-Калейкинское</t>
  </si>
  <si>
    <t>92608441</t>
  </si>
  <si>
    <t>Маметьевское</t>
  </si>
  <si>
    <t>92608442</t>
  </si>
  <si>
    <t>Миннибаевское</t>
  </si>
  <si>
    <t>92608445</t>
  </si>
  <si>
    <t>Нижнеабдулловское</t>
  </si>
  <si>
    <t>92608447</t>
  </si>
  <si>
    <t>Новокашировское</t>
  </si>
  <si>
    <t>92608448</t>
  </si>
  <si>
    <t>Новонадыровское</t>
  </si>
  <si>
    <t>92608451</t>
  </si>
  <si>
    <t>Новоникольское</t>
  </si>
  <si>
    <t>92608454</t>
  </si>
  <si>
    <t>Новотроицкое</t>
  </si>
  <si>
    <t>92608457</t>
  </si>
  <si>
    <t>Русско-Акташское</t>
  </si>
  <si>
    <t>92608459</t>
  </si>
  <si>
    <t>Сиренькинское</t>
  </si>
  <si>
    <t>92608430</t>
  </si>
  <si>
    <t>Старомихайловское</t>
  </si>
  <si>
    <t>92608460</t>
  </si>
  <si>
    <t>Старосуркинское</t>
  </si>
  <si>
    <t>92608415</t>
  </si>
  <si>
    <t>Сулеевское</t>
  </si>
  <si>
    <t>92608463</t>
  </si>
  <si>
    <t>Тайсугановское</t>
  </si>
  <si>
    <t>92608464</t>
  </si>
  <si>
    <t>Ямашинское</t>
  </si>
  <si>
    <t>92608469</t>
  </si>
  <si>
    <t>Ямашское</t>
  </si>
  <si>
    <t>92608472</t>
  </si>
  <si>
    <t>поселок городского типа Нижняя Мактама</t>
  </si>
  <si>
    <t>92608105</t>
  </si>
  <si>
    <t>Апастовский муниципальный район</t>
  </si>
  <si>
    <t>92610000</t>
  </si>
  <si>
    <t>Альмендеровское</t>
  </si>
  <si>
    <t>92610403</t>
  </si>
  <si>
    <t>Бакрчинское</t>
  </si>
  <si>
    <t>92610410</t>
  </si>
  <si>
    <t>Бишевское</t>
  </si>
  <si>
    <t>92610412</t>
  </si>
  <si>
    <t>Большеболгоярское</t>
  </si>
  <si>
    <t>92610415</t>
  </si>
  <si>
    <t>Большекокузское</t>
  </si>
  <si>
    <t>92610417</t>
  </si>
  <si>
    <t>Булым-Булыхчинское</t>
  </si>
  <si>
    <t>92610425</t>
  </si>
  <si>
    <t>Верхнеаткозинское</t>
  </si>
  <si>
    <t>92610430</t>
  </si>
  <si>
    <t>Верхнеиндырчинское</t>
  </si>
  <si>
    <t>92610433</t>
  </si>
  <si>
    <t>Деушевское</t>
  </si>
  <si>
    <t>92610436</t>
  </si>
  <si>
    <t>Ишеевское</t>
  </si>
  <si>
    <t>92610439</t>
  </si>
  <si>
    <t>Каратунское</t>
  </si>
  <si>
    <t>92610444</t>
  </si>
  <si>
    <t>Кзыл-Тауское</t>
  </si>
  <si>
    <t>92610442</t>
  </si>
  <si>
    <t>Куштовское</t>
  </si>
  <si>
    <t>92610448</t>
  </si>
  <si>
    <t>Сатламышевское</t>
  </si>
  <si>
    <t>92610456</t>
  </si>
  <si>
    <t>Среднебалтаевское</t>
  </si>
  <si>
    <t>92610459</t>
  </si>
  <si>
    <t>Староюмралинское</t>
  </si>
  <si>
    <t>92610462</t>
  </si>
  <si>
    <t>Табар-Черкийское</t>
  </si>
  <si>
    <t>92610453</t>
  </si>
  <si>
    <t>Тутаевское</t>
  </si>
  <si>
    <t>92610455</t>
  </si>
  <si>
    <t>Черемшанское</t>
  </si>
  <si>
    <t>92610474</t>
  </si>
  <si>
    <t>Чуру-Барышевское</t>
  </si>
  <si>
    <t>92610477</t>
  </si>
  <si>
    <t>Шамбулыхчинское</t>
  </si>
  <si>
    <t>92610483</t>
  </si>
  <si>
    <t>поселок городского типа Апастово</t>
  </si>
  <si>
    <t>92610151</t>
  </si>
  <si>
    <t>Арский муниципальный район</t>
  </si>
  <si>
    <t>92612000</t>
  </si>
  <si>
    <t>Апазовское</t>
  </si>
  <si>
    <t>92612403</t>
  </si>
  <si>
    <t>Город Арск</t>
  </si>
  <si>
    <t>92612151</t>
  </si>
  <si>
    <t>Качелинское</t>
  </si>
  <si>
    <t>92612422</t>
  </si>
  <si>
    <t>Наласинское</t>
  </si>
  <si>
    <t>92612442</t>
  </si>
  <si>
    <t>Новокинерское</t>
  </si>
  <si>
    <t>92612450</t>
  </si>
  <si>
    <t>Новокишитское</t>
  </si>
  <si>
    <t>92612452</t>
  </si>
  <si>
    <t>Новокырлайское</t>
  </si>
  <si>
    <t>92612454</t>
  </si>
  <si>
    <t>Сизинское</t>
  </si>
  <si>
    <t>92612462</t>
  </si>
  <si>
    <t>Среднеатынское</t>
  </si>
  <si>
    <t>92612465</t>
  </si>
  <si>
    <t>Среднекорсинское</t>
  </si>
  <si>
    <t>92612415</t>
  </si>
  <si>
    <t>Старокырлайское</t>
  </si>
  <si>
    <t>92612439</t>
  </si>
  <si>
    <t>Старочурилинское</t>
  </si>
  <si>
    <t>92612474</t>
  </si>
  <si>
    <t>Ташкичинское</t>
  </si>
  <si>
    <t>92612480</t>
  </si>
  <si>
    <t>Урнякское</t>
  </si>
  <si>
    <t>92612406</t>
  </si>
  <si>
    <t>Утар-Атынское</t>
  </si>
  <si>
    <t>92612486</t>
  </si>
  <si>
    <t>Шушмабашское</t>
  </si>
  <si>
    <t>92612496</t>
  </si>
  <si>
    <t>Янга-Салское</t>
  </si>
  <si>
    <t>92612498</t>
  </si>
  <si>
    <t>Атнинский муниципальный район</t>
  </si>
  <si>
    <t>92613000</t>
  </si>
  <si>
    <t>Большеатнинское</t>
  </si>
  <si>
    <t>92613408</t>
  </si>
  <si>
    <t>Большеменгерское</t>
  </si>
  <si>
    <t>92613410</t>
  </si>
  <si>
    <t>Верхнесердинское</t>
  </si>
  <si>
    <t>92613415</t>
  </si>
  <si>
    <t>Коморгузинское</t>
  </si>
  <si>
    <t>92613425</t>
  </si>
  <si>
    <t>Кубянское</t>
  </si>
  <si>
    <t>92613430</t>
  </si>
  <si>
    <t>Кулле-Киминское</t>
  </si>
  <si>
    <t>92613434</t>
  </si>
  <si>
    <t>Кунгерское</t>
  </si>
  <si>
    <t>92613437</t>
  </si>
  <si>
    <t>Кшкловское</t>
  </si>
  <si>
    <t>92613440</t>
  </si>
  <si>
    <t>Нижнеберескинское</t>
  </si>
  <si>
    <t>92613445</t>
  </si>
  <si>
    <t>Нижнекуюкское</t>
  </si>
  <si>
    <t>92613447</t>
  </si>
  <si>
    <t>Новошашинское</t>
  </si>
  <si>
    <t>92613457</t>
  </si>
  <si>
    <t>Узюмское</t>
  </si>
  <si>
    <t>92613470</t>
  </si>
  <si>
    <t>Бавлинский муниципальный район</t>
  </si>
  <si>
    <t>92614000</t>
  </si>
  <si>
    <t>Александровское</t>
  </si>
  <si>
    <t>92614404</t>
  </si>
  <si>
    <t>Город Бавлы</t>
  </si>
  <si>
    <t>92614101</t>
  </si>
  <si>
    <t>Исергаповское</t>
  </si>
  <si>
    <t>92614424</t>
  </si>
  <si>
    <t>Кзыл-Ярское</t>
  </si>
  <si>
    <t>92614432</t>
  </si>
  <si>
    <t>Крым-Сарайское</t>
  </si>
  <si>
    <t>92614436</t>
  </si>
  <si>
    <t>Новозареченское</t>
  </si>
  <si>
    <t>92614416</t>
  </si>
  <si>
    <t>Покровско-Урустамакское</t>
  </si>
  <si>
    <t>92614440</t>
  </si>
  <si>
    <t>Поповское</t>
  </si>
  <si>
    <t>92614444</t>
  </si>
  <si>
    <t>Потапово-Тумбарлинское</t>
  </si>
  <si>
    <t>92614448</t>
  </si>
  <si>
    <t>Салиховское</t>
  </si>
  <si>
    <t>92614452</t>
  </si>
  <si>
    <t>Татарско-Кандызское</t>
  </si>
  <si>
    <t>92614460</t>
  </si>
  <si>
    <t>Тумбарлинское</t>
  </si>
  <si>
    <t>92614468</t>
  </si>
  <si>
    <t>Удмуртско-Ташлинское</t>
  </si>
  <si>
    <t>92614472</t>
  </si>
  <si>
    <t>Шалтинское</t>
  </si>
  <si>
    <t>92614480</t>
  </si>
  <si>
    <t>Балтасинский муниципальный район</t>
  </si>
  <si>
    <t>92615000</t>
  </si>
  <si>
    <t>Бурбашское</t>
  </si>
  <si>
    <t>92615407</t>
  </si>
  <si>
    <t>Бурнакское</t>
  </si>
  <si>
    <t>92615408</t>
  </si>
  <si>
    <t>Верхнесубашское</t>
  </si>
  <si>
    <t>92615415</t>
  </si>
  <si>
    <t>Карадуванское</t>
  </si>
  <si>
    <t>92615425</t>
  </si>
  <si>
    <t>Кугунурское</t>
  </si>
  <si>
    <t>92615420</t>
  </si>
  <si>
    <t>Малолызинское</t>
  </si>
  <si>
    <t>92615428</t>
  </si>
  <si>
    <t>Норминское</t>
  </si>
  <si>
    <t>92615430</t>
  </si>
  <si>
    <t>Нуринерское</t>
  </si>
  <si>
    <t>92615435</t>
  </si>
  <si>
    <t>Пижмарское</t>
  </si>
  <si>
    <t>92615440</t>
  </si>
  <si>
    <t>Салаусское</t>
  </si>
  <si>
    <t>92615445</t>
  </si>
  <si>
    <t>Смаильское</t>
  </si>
  <si>
    <t>92615410</t>
  </si>
  <si>
    <t>Сосновское</t>
  </si>
  <si>
    <t>92615450</t>
  </si>
  <si>
    <t>Среднекушкетское</t>
  </si>
  <si>
    <t>92615455</t>
  </si>
  <si>
    <t>Ципьинское</t>
  </si>
  <si>
    <t>92615465</t>
  </si>
  <si>
    <t>Шишинерское</t>
  </si>
  <si>
    <t>92615460</t>
  </si>
  <si>
    <t>Шубанское</t>
  </si>
  <si>
    <t>92615470</t>
  </si>
  <si>
    <t>Янгуловское</t>
  </si>
  <si>
    <t>92615475</t>
  </si>
  <si>
    <t>поселок городского типа Балтаси</t>
  </si>
  <si>
    <t>92615151</t>
  </si>
  <si>
    <t>Бугульминский муниципальный район</t>
  </si>
  <si>
    <t>92617000</t>
  </si>
  <si>
    <t>Акбашское</t>
  </si>
  <si>
    <t>92617405</t>
  </si>
  <si>
    <t>Березовское</t>
  </si>
  <si>
    <t>92617460</t>
  </si>
  <si>
    <t>Большефедоровское</t>
  </si>
  <si>
    <t>92617410</t>
  </si>
  <si>
    <t>Восточное</t>
  </si>
  <si>
    <t>92617412</t>
  </si>
  <si>
    <t>Вязовское</t>
  </si>
  <si>
    <t>92617425</t>
  </si>
  <si>
    <t>Город Бугульма</t>
  </si>
  <si>
    <t>92617101</t>
  </si>
  <si>
    <t>Зеленорощинское</t>
  </si>
  <si>
    <t>92617415</t>
  </si>
  <si>
    <t>Ключевское</t>
  </si>
  <si>
    <t>92617420</t>
  </si>
  <si>
    <t>92617430</t>
  </si>
  <si>
    <t>Малобугульминское</t>
  </si>
  <si>
    <t>92617435</t>
  </si>
  <si>
    <t>Наратлинское</t>
  </si>
  <si>
    <t>92617440</t>
  </si>
  <si>
    <t>Новоалександровское</t>
  </si>
  <si>
    <t>92617445</t>
  </si>
  <si>
    <t>Новосумароковское</t>
  </si>
  <si>
    <t>92617450</t>
  </si>
  <si>
    <t>Петровское</t>
  </si>
  <si>
    <t>92617452</t>
  </si>
  <si>
    <t>Подгорненское</t>
  </si>
  <si>
    <t>92617455</t>
  </si>
  <si>
    <t>Спасское</t>
  </si>
  <si>
    <t>92617465</t>
  </si>
  <si>
    <t>Староисаковское</t>
  </si>
  <si>
    <t>92617470</t>
  </si>
  <si>
    <t>Татарско-Дымское</t>
  </si>
  <si>
    <t>92617475</t>
  </si>
  <si>
    <t>поселок городского типа Карабаш</t>
  </si>
  <si>
    <t>92617155</t>
  </si>
  <si>
    <t>Буинский муниципальный район</t>
  </si>
  <si>
    <t>92618000</t>
  </si>
  <si>
    <t>Адав-Тулумбаевское</t>
  </si>
  <si>
    <t>92618404</t>
  </si>
  <si>
    <t>Аксунское</t>
  </si>
  <si>
    <t>92618407</t>
  </si>
  <si>
    <t>Альшеевское</t>
  </si>
  <si>
    <t>92618408</t>
  </si>
  <si>
    <t>Альшиховское</t>
  </si>
  <si>
    <t>92618411</t>
  </si>
  <si>
    <t>Бик-Утеевское</t>
  </si>
  <si>
    <t>92618415</t>
  </si>
  <si>
    <t>Большефроловское</t>
  </si>
  <si>
    <t>92618419</t>
  </si>
  <si>
    <t>Бюрганское</t>
  </si>
  <si>
    <t>92618423</t>
  </si>
  <si>
    <t>Верхнелащинское</t>
  </si>
  <si>
    <t>92618427</t>
  </si>
  <si>
    <t>Город Буинск</t>
  </si>
  <si>
    <t>92618101</t>
  </si>
  <si>
    <t>Исаковское</t>
  </si>
  <si>
    <t>92618431</t>
  </si>
  <si>
    <t>Кайбицкое</t>
  </si>
  <si>
    <t>92618435</t>
  </si>
  <si>
    <t>Киятское</t>
  </si>
  <si>
    <t>92618439</t>
  </si>
  <si>
    <t>Кошки-Теняковское</t>
  </si>
  <si>
    <t>92618438</t>
  </si>
  <si>
    <t>Кошки-Шемякинское</t>
  </si>
  <si>
    <t>92618440</t>
  </si>
  <si>
    <t>Малобуинковское</t>
  </si>
  <si>
    <t>92618441</t>
  </si>
  <si>
    <t>Мещеряковское</t>
  </si>
  <si>
    <t>92618442</t>
  </si>
  <si>
    <t>Мокросавалеевское</t>
  </si>
  <si>
    <t>92618443</t>
  </si>
  <si>
    <t>Нижненаратбашское</t>
  </si>
  <si>
    <t>92618447</t>
  </si>
  <si>
    <t>Новотинчалинское</t>
  </si>
  <si>
    <t>92618451</t>
  </si>
  <si>
    <t>Новочечкабское</t>
  </si>
  <si>
    <t>92618454</t>
  </si>
  <si>
    <t>Нурлатское</t>
  </si>
  <si>
    <t>92618455</t>
  </si>
  <si>
    <t>Рунгинское</t>
  </si>
  <si>
    <t>92618458</t>
  </si>
  <si>
    <t>Сорок-Сайдакское</t>
  </si>
  <si>
    <t>92618462</t>
  </si>
  <si>
    <t>Старостуденецкое</t>
  </si>
  <si>
    <t>92618469</t>
  </si>
  <si>
    <t>Старотинчалинское</t>
  </si>
  <si>
    <t>92618472</t>
  </si>
  <si>
    <t>Тимбаевское</t>
  </si>
  <si>
    <t>92618476</t>
  </si>
  <si>
    <t>Черки-Гришинское</t>
  </si>
  <si>
    <t>92618480</t>
  </si>
  <si>
    <t>Черки-Кильдуразское</t>
  </si>
  <si>
    <t>92618483</t>
  </si>
  <si>
    <t>Чувашско-Кищаковское</t>
  </si>
  <si>
    <t>92618487</t>
  </si>
  <si>
    <t>Энтуганское</t>
  </si>
  <si>
    <t>92618491</t>
  </si>
  <si>
    <t>Яшевское</t>
  </si>
  <si>
    <t>92618495</t>
  </si>
  <si>
    <t>Верхнеуслонский муниципальный район</t>
  </si>
  <si>
    <t>92620000</t>
  </si>
  <si>
    <t>Большемеминское</t>
  </si>
  <si>
    <t>92620403</t>
  </si>
  <si>
    <t>Бурнашевское</t>
  </si>
  <si>
    <t>92620405</t>
  </si>
  <si>
    <t>92620408</t>
  </si>
  <si>
    <t>Введенско-Слободское</t>
  </si>
  <si>
    <t>92620410</t>
  </si>
  <si>
    <t>Верхнеуслонское</t>
  </si>
  <si>
    <t>92620415</t>
  </si>
  <si>
    <t>Канашское</t>
  </si>
  <si>
    <t>92620420</t>
  </si>
  <si>
    <t>Кильдеевское</t>
  </si>
  <si>
    <t>92620425</t>
  </si>
  <si>
    <t>Коргузинское</t>
  </si>
  <si>
    <t>92620435</t>
  </si>
  <si>
    <t>Кураловское</t>
  </si>
  <si>
    <t>92620440</t>
  </si>
  <si>
    <t>Майданское</t>
  </si>
  <si>
    <t>92620445</t>
  </si>
  <si>
    <t>Макуловское</t>
  </si>
  <si>
    <t>92620450</t>
  </si>
  <si>
    <t>Набережно-Морквашское</t>
  </si>
  <si>
    <t>92620460</t>
  </si>
  <si>
    <t>Нижнеуслонское</t>
  </si>
  <si>
    <t>92620465</t>
  </si>
  <si>
    <t>Новорусско-Маматкозинское</t>
  </si>
  <si>
    <t>92620470</t>
  </si>
  <si>
    <t>Октябрьское</t>
  </si>
  <si>
    <t>92620472</t>
  </si>
  <si>
    <t>Печищинское</t>
  </si>
  <si>
    <t>92620473</t>
  </si>
  <si>
    <t>Соболевское</t>
  </si>
  <si>
    <t>92620474</t>
  </si>
  <si>
    <t>Шеланговское</t>
  </si>
  <si>
    <t>92620475</t>
  </si>
  <si>
    <t>Ямбулатовское</t>
  </si>
  <si>
    <t>92620478</t>
  </si>
  <si>
    <t>город Иннополис</t>
  </si>
  <si>
    <t>92620109</t>
  </si>
  <si>
    <t>Высокогорский муниципальный район</t>
  </si>
  <si>
    <t>92622000</t>
  </si>
  <si>
    <t>Айбашское</t>
  </si>
  <si>
    <t>92622403</t>
  </si>
  <si>
    <t>Алан-Бексерское</t>
  </si>
  <si>
    <t>92622406</t>
  </si>
  <si>
    <t>Альдермышское</t>
  </si>
  <si>
    <t>92622409</t>
  </si>
  <si>
    <t>Березкинское</t>
  </si>
  <si>
    <t>92622411</t>
  </si>
  <si>
    <t>Бирюлинское</t>
  </si>
  <si>
    <t>92622412</t>
  </si>
  <si>
    <t>Большебитаманское</t>
  </si>
  <si>
    <t>92622415</t>
  </si>
  <si>
    <t>Большековалинское</t>
  </si>
  <si>
    <t>92622421</t>
  </si>
  <si>
    <t>Высокогорское</t>
  </si>
  <si>
    <t>92622427</t>
  </si>
  <si>
    <t>Дачное</t>
  </si>
  <si>
    <t>92622429</t>
  </si>
  <si>
    <t>Дубъязское</t>
  </si>
  <si>
    <t>92622430</t>
  </si>
  <si>
    <t>Иске-Казанское</t>
  </si>
  <si>
    <t>92622431</t>
  </si>
  <si>
    <t>Казакларское</t>
  </si>
  <si>
    <t>92622434</t>
  </si>
  <si>
    <t>Красносельское</t>
  </si>
  <si>
    <t>92622440</t>
  </si>
  <si>
    <t>Куркачинское</t>
  </si>
  <si>
    <t>92622441</t>
  </si>
  <si>
    <t>Мемдельское</t>
  </si>
  <si>
    <t>92622443</t>
  </si>
  <si>
    <t>Мульминское</t>
  </si>
  <si>
    <t>92622446</t>
  </si>
  <si>
    <t>Село-Алатское</t>
  </si>
  <si>
    <t>92622455</t>
  </si>
  <si>
    <t>Семиозерское</t>
  </si>
  <si>
    <t>92622458</t>
  </si>
  <si>
    <t>Суксинское</t>
  </si>
  <si>
    <t>92622462</t>
  </si>
  <si>
    <t>Ташлы-Ковалинское</t>
  </si>
  <si>
    <t>92622464</t>
  </si>
  <si>
    <t>Усадское</t>
  </si>
  <si>
    <t>92622467</t>
  </si>
  <si>
    <t>Чепчуговское</t>
  </si>
  <si>
    <t>92622473</t>
  </si>
  <si>
    <t>Чернышевское</t>
  </si>
  <si>
    <t>92622474</t>
  </si>
  <si>
    <t>Шапшинское</t>
  </si>
  <si>
    <t>92622479</t>
  </si>
  <si>
    <t>Ямашурминское</t>
  </si>
  <si>
    <t>92622485</t>
  </si>
  <si>
    <t>Город Казань</t>
  </si>
  <si>
    <t>92701000</t>
  </si>
  <si>
    <t>Город Набережные Челны</t>
  </si>
  <si>
    <t>92730000</t>
  </si>
  <si>
    <t>Дрожжановский муниципальный район</t>
  </si>
  <si>
    <t>92624000</t>
  </si>
  <si>
    <t>Алешкин-Саплыкское</t>
  </si>
  <si>
    <t>92624405</t>
  </si>
  <si>
    <t>Большеаксинское</t>
  </si>
  <si>
    <t>92624410</t>
  </si>
  <si>
    <t>Большецильнинское</t>
  </si>
  <si>
    <t>92624415</t>
  </si>
  <si>
    <t>Городищенское</t>
  </si>
  <si>
    <t>92624420</t>
  </si>
  <si>
    <t>Звездинское</t>
  </si>
  <si>
    <t>92624425</t>
  </si>
  <si>
    <t>Малоцильнинское</t>
  </si>
  <si>
    <t>92624430</t>
  </si>
  <si>
    <t>Марсовское</t>
  </si>
  <si>
    <t>92624435</t>
  </si>
  <si>
    <t>Матакское</t>
  </si>
  <si>
    <t>92624440</t>
  </si>
  <si>
    <t>Нижнечекурское</t>
  </si>
  <si>
    <t>92624445</t>
  </si>
  <si>
    <t>Новобурундуковское</t>
  </si>
  <si>
    <t>92624450</t>
  </si>
  <si>
    <t>Новоильмовское</t>
  </si>
  <si>
    <t>92624455</t>
  </si>
  <si>
    <t>Новоишлинское</t>
  </si>
  <si>
    <t>92624460</t>
  </si>
  <si>
    <t>Село-Убейское</t>
  </si>
  <si>
    <t>92624465</t>
  </si>
  <si>
    <t>Стародрожжановское</t>
  </si>
  <si>
    <t>92624470</t>
  </si>
  <si>
    <t>Старокакерлинское</t>
  </si>
  <si>
    <t>92624475</t>
  </si>
  <si>
    <t>Старочукалинское</t>
  </si>
  <si>
    <t>92624480</t>
  </si>
  <si>
    <t>Старошаймурзинское</t>
  </si>
  <si>
    <t>92624485</t>
  </si>
  <si>
    <t>Чувашско-Дрожжановское</t>
  </si>
  <si>
    <t>92624490</t>
  </si>
  <si>
    <t>Шланговское</t>
  </si>
  <si>
    <t>92624495</t>
  </si>
  <si>
    <t>Елабужский муниципальный район</t>
  </si>
  <si>
    <t>92626000</t>
  </si>
  <si>
    <t>92626401</t>
  </si>
  <si>
    <t>Бехтеревское</t>
  </si>
  <si>
    <t>92626404</t>
  </si>
  <si>
    <t>Большееловское</t>
  </si>
  <si>
    <t>92626412</t>
  </si>
  <si>
    <t>Большекачкинское</t>
  </si>
  <si>
    <t>92626416</t>
  </si>
  <si>
    <t>Большешурнякское</t>
  </si>
  <si>
    <t>92626420</t>
  </si>
  <si>
    <t>Город Елабуга</t>
  </si>
  <si>
    <t>92626101</t>
  </si>
  <si>
    <t>Костенеевское</t>
  </si>
  <si>
    <t>92626432</t>
  </si>
  <si>
    <t>Лекаревское</t>
  </si>
  <si>
    <t>92626436</t>
  </si>
  <si>
    <t>Мортовское</t>
  </si>
  <si>
    <t>92626444</t>
  </si>
  <si>
    <t>Мурзихинское</t>
  </si>
  <si>
    <t>92626448</t>
  </si>
  <si>
    <t>Поспеловское</t>
  </si>
  <si>
    <t>92626456</t>
  </si>
  <si>
    <t>Старокуклюкское</t>
  </si>
  <si>
    <t>92626468</t>
  </si>
  <si>
    <t>Староюрашское</t>
  </si>
  <si>
    <t>92626472</t>
  </si>
  <si>
    <t>Танайское</t>
  </si>
  <si>
    <t>92626476</t>
  </si>
  <si>
    <t>Татарско-Дюм-Дюмское</t>
  </si>
  <si>
    <t>92626478</t>
  </si>
  <si>
    <t>Яковлевское</t>
  </si>
  <si>
    <t>92626492</t>
  </si>
  <si>
    <t>Заинский муниципальный район</t>
  </si>
  <si>
    <t>92627000</t>
  </si>
  <si>
    <t>Аксаринское</t>
  </si>
  <si>
    <t>92627484</t>
  </si>
  <si>
    <t>Александро-Слободское</t>
  </si>
  <si>
    <t>92627405</t>
  </si>
  <si>
    <t>Багряжское</t>
  </si>
  <si>
    <t>92627415</t>
  </si>
  <si>
    <t>Бегишевское</t>
  </si>
  <si>
    <t>92627420</t>
  </si>
  <si>
    <t>Бухарайское</t>
  </si>
  <si>
    <t>92627425</t>
  </si>
  <si>
    <t>Верхненалимское</t>
  </si>
  <si>
    <t>92627430</t>
  </si>
  <si>
    <t>Верхнепинячинское</t>
  </si>
  <si>
    <t>92627432</t>
  </si>
  <si>
    <t>Верхнешипкинское</t>
  </si>
  <si>
    <t>92627434</t>
  </si>
  <si>
    <t>Город Заинск</t>
  </si>
  <si>
    <t>92627101</t>
  </si>
  <si>
    <t>Гулькинское</t>
  </si>
  <si>
    <t>92627435</t>
  </si>
  <si>
    <t>Дуртмунчинское</t>
  </si>
  <si>
    <t>92627444</t>
  </si>
  <si>
    <t>Кадыровское</t>
  </si>
  <si>
    <t>92627410</t>
  </si>
  <si>
    <t>Нижнебишевское</t>
  </si>
  <si>
    <t>92627454</t>
  </si>
  <si>
    <t>Новоспасское</t>
  </si>
  <si>
    <t>92627459</t>
  </si>
  <si>
    <t>92627464</t>
  </si>
  <si>
    <t>Поручиковское</t>
  </si>
  <si>
    <t>92627466</t>
  </si>
  <si>
    <t>Савалеевское</t>
  </si>
  <si>
    <t>92627468</t>
  </si>
  <si>
    <t>Сармаш-Башское</t>
  </si>
  <si>
    <t>92627476</t>
  </si>
  <si>
    <t>Светлоозерское</t>
  </si>
  <si>
    <t>92627480</t>
  </si>
  <si>
    <t>Старо-Мавринское</t>
  </si>
  <si>
    <t>92627481</t>
  </si>
  <si>
    <t>Тюгеевское</t>
  </si>
  <si>
    <t>92627488</t>
  </si>
  <si>
    <t>92627489</t>
  </si>
  <si>
    <t>Чубуклинское</t>
  </si>
  <si>
    <t>92627490</t>
  </si>
  <si>
    <t>Зеленодольский муниципальный район</t>
  </si>
  <si>
    <t>92628000</t>
  </si>
  <si>
    <t>Айшинское</t>
  </si>
  <si>
    <t>92628404</t>
  </si>
  <si>
    <t>Акзигитовское</t>
  </si>
  <si>
    <t>92628408</t>
  </si>
  <si>
    <t>Бишнинское</t>
  </si>
  <si>
    <t>92628416</t>
  </si>
  <si>
    <t>Большеачасырское</t>
  </si>
  <si>
    <t>92628412</t>
  </si>
  <si>
    <t>Большеключинское</t>
  </si>
  <si>
    <t>92628420</t>
  </si>
  <si>
    <t>Большекургузинское</t>
  </si>
  <si>
    <t>92628424</t>
  </si>
  <si>
    <t>Большеширданское</t>
  </si>
  <si>
    <t>92628432</t>
  </si>
  <si>
    <t>Большеякинское</t>
  </si>
  <si>
    <t>92628488</t>
  </si>
  <si>
    <t>Город Зеленодольск</t>
  </si>
  <si>
    <t>92628101</t>
  </si>
  <si>
    <t>Кугеевское</t>
  </si>
  <si>
    <t>92628442</t>
  </si>
  <si>
    <t>Кугушевское</t>
  </si>
  <si>
    <t>92628444</t>
  </si>
  <si>
    <t>Мамадыш-Акиловское</t>
  </si>
  <si>
    <t>92628448</t>
  </si>
  <si>
    <t>Молвинское</t>
  </si>
  <si>
    <t>92628454</t>
  </si>
  <si>
    <t>Нижнеураспугинское</t>
  </si>
  <si>
    <t>92628456</t>
  </si>
  <si>
    <t>Новопольское</t>
  </si>
  <si>
    <t>92628460</t>
  </si>
  <si>
    <t>92628464</t>
  </si>
  <si>
    <t>92628468</t>
  </si>
  <si>
    <t>Осиновское</t>
  </si>
  <si>
    <t>92628472</t>
  </si>
  <si>
    <t>Раифское</t>
  </si>
  <si>
    <t>92628474</t>
  </si>
  <si>
    <t>Русско-Азелеевское</t>
  </si>
  <si>
    <t>92628476</t>
  </si>
  <si>
    <t>Свияжское</t>
  </si>
  <si>
    <t>92628477</t>
  </si>
  <si>
    <t>Утяшкинское</t>
  </si>
  <si>
    <t>92628436</t>
  </si>
  <si>
    <t>поселок городского типа Васильево</t>
  </si>
  <si>
    <t>92628155</t>
  </si>
  <si>
    <t>поселок городского типа Нижние Вязовые</t>
  </si>
  <si>
    <t>92628162</t>
  </si>
  <si>
    <t>Кайбицкий муниципальный район</t>
  </si>
  <si>
    <t>92629000</t>
  </si>
  <si>
    <t>Багаевское</t>
  </si>
  <si>
    <t>92629405</t>
  </si>
  <si>
    <t>Большекайбицкое</t>
  </si>
  <si>
    <t>92629408</t>
  </si>
  <si>
    <t>Большеподберезинское</t>
  </si>
  <si>
    <t>92629409</t>
  </si>
  <si>
    <t>Большерусаковское</t>
  </si>
  <si>
    <t>92629410</t>
  </si>
  <si>
    <t>Бурундуковское</t>
  </si>
  <si>
    <t>92629412</t>
  </si>
  <si>
    <t>Кулангинское</t>
  </si>
  <si>
    <t>92629423</t>
  </si>
  <si>
    <t>Кушманское</t>
  </si>
  <si>
    <t>92629426</t>
  </si>
  <si>
    <t>Маломеминское</t>
  </si>
  <si>
    <t>92629428</t>
  </si>
  <si>
    <t>Молькеевское</t>
  </si>
  <si>
    <t>92629430</t>
  </si>
  <si>
    <t>Муралинское</t>
  </si>
  <si>
    <t>92629432</t>
  </si>
  <si>
    <t>Надеждинское</t>
  </si>
  <si>
    <t>92629435</t>
  </si>
  <si>
    <t>Старотябердинское</t>
  </si>
  <si>
    <t>92629445</t>
  </si>
  <si>
    <t>Ульянковское</t>
  </si>
  <si>
    <t>92629447</t>
  </si>
  <si>
    <t>Федоровское</t>
  </si>
  <si>
    <t>92629450</t>
  </si>
  <si>
    <t>Хозесановское</t>
  </si>
  <si>
    <t>92629455</t>
  </si>
  <si>
    <t>Чутеевское</t>
  </si>
  <si>
    <t>92629460</t>
  </si>
  <si>
    <t>Эбалаковское</t>
  </si>
  <si>
    <t>92629465</t>
  </si>
  <si>
    <t>Камско-Устьинский муниципальный район</t>
  </si>
  <si>
    <t>92630000</t>
  </si>
  <si>
    <t>92630403</t>
  </si>
  <si>
    <t>Большебуртасское</t>
  </si>
  <si>
    <t>92630405</t>
  </si>
  <si>
    <t>Большекармалинское</t>
  </si>
  <si>
    <t>92630410</t>
  </si>
  <si>
    <t>Большекляринское</t>
  </si>
  <si>
    <t>92630415</t>
  </si>
  <si>
    <t>Большесалтыковское</t>
  </si>
  <si>
    <t>92630420</t>
  </si>
  <si>
    <t>Варваринское</t>
  </si>
  <si>
    <t>92630425</t>
  </si>
  <si>
    <t>Кирельское</t>
  </si>
  <si>
    <t>92630430</t>
  </si>
  <si>
    <t>Клянчеевское</t>
  </si>
  <si>
    <t>92630435</t>
  </si>
  <si>
    <t>Красновидовское</t>
  </si>
  <si>
    <t>92630440</t>
  </si>
  <si>
    <t>Малосалтыковское</t>
  </si>
  <si>
    <t>92630445</t>
  </si>
  <si>
    <t>Осинниковское</t>
  </si>
  <si>
    <t>92630447</t>
  </si>
  <si>
    <t>Старобарышевское</t>
  </si>
  <si>
    <t>92630450</t>
  </si>
  <si>
    <t>Староказеевское</t>
  </si>
  <si>
    <t>92630455</t>
  </si>
  <si>
    <t>Сюкеевское</t>
  </si>
  <si>
    <t>92630460</t>
  </si>
  <si>
    <t>Теньковское</t>
  </si>
  <si>
    <t>92630465</t>
  </si>
  <si>
    <t>Уразлинское</t>
  </si>
  <si>
    <t>92630470</t>
  </si>
  <si>
    <t>Янгасалское</t>
  </si>
  <si>
    <t>92630475</t>
  </si>
  <si>
    <t>поселок городского типа Камское Устье</t>
  </si>
  <si>
    <t>92630151</t>
  </si>
  <si>
    <t>поселок городского типа Куйбышевский Затон</t>
  </si>
  <si>
    <t>92630157</t>
  </si>
  <si>
    <t>поселок городского типа Тенишево</t>
  </si>
  <si>
    <t>92630165</t>
  </si>
  <si>
    <t>Кукморский муниципальный район</t>
  </si>
  <si>
    <t>92633000</t>
  </si>
  <si>
    <t>Байлянгарское</t>
  </si>
  <si>
    <t>92633404</t>
  </si>
  <si>
    <t>Березнякское</t>
  </si>
  <si>
    <t>92633408</t>
  </si>
  <si>
    <t>Большекукморское</t>
  </si>
  <si>
    <t>92633412</t>
  </si>
  <si>
    <t>Большесардекское</t>
  </si>
  <si>
    <t>92633416</t>
  </si>
  <si>
    <t>Важашурское</t>
  </si>
  <si>
    <t>92633420</t>
  </si>
  <si>
    <t>Каенсарское</t>
  </si>
  <si>
    <t>92633423</t>
  </si>
  <si>
    <t>Каркаусское</t>
  </si>
  <si>
    <t>92633424</t>
  </si>
  <si>
    <t>92633428</t>
  </si>
  <si>
    <t>Лельвижское</t>
  </si>
  <si>
    <t>92633429</t>
  </si>
  <si>
    <t>Лубянское</t>
  </si>
  <si>
    <t>92633434</t>
  </si>
  <si>
    <t>Мамаширское</t>
  </si>
  <si>
    <t>92633430</t>
  </si>
  <si>
    <t>Манзарасское</t>
  </si>
  <si>
    <t>92633432</t>
  </si>
  <si>
    <t>Нижнеискубашское</t>
  </si>
  <si>
    <t>92633436</t>
  </si>
  <si>
    <t>Нижнерусское</t>
  </si>
  <si>
    <t>92633440</t>
  </si>
  <si>
    <t>Ныртинское</t>
  </si>
  <si>
    <t>92633444</t>
  </si>
  <si>
    <t>Нырьинское</t>
  </si>
  <si>
    <t>92633448</t>
  </si>
  <si>
    <t>Олуязское</t>
  </si>
  <si>
    <t>92633452</t>
  </si>
  <si>
    <t>Ошторма-Юмьинское</t>
  </si>
  <si>
    <t>92633456</t>
  </si>
  <si>
    <t>Починок-Кучуковское</t>
  </si>
  <si>
    <t>92633460</t>
  </si>
  <si>
    <t>Псякское</t>
  </si>
  <si>
    <t>92633464</t>
  </si>
  <si>
    <t>Сардекбашское</t>
  </si>
  <si>
    <t>92633468</t>
  </si>
  <si>
    <t>Село-Чуринское</t>
  </si>
  <si>
    <t>92633472</t>
  </si>
  <si>
    <t>Среднекуморское</t>
  </si>
  <si>
    <t>92633476</t>
  </si>
  <si>
    <t>Туембашское</t>
  </si>
  <si>
    <t>92633477</t>
  </si>
  <si>
    <t>Уркушское</t>
  </si>
  <si>
    <t>92633478</t>
  </si>
  <si>
    <t>Чарлинское</t>
  </si>
  <si>
    <t>92633480</t>
  </si>
  <si>
    <t>Ядыгерьское</t>
  </si>
  <si>
    <t>92633484</t>
  </si>
  <si>
    <t>Яныльское</t>
  </si>
  <si>
    <t>92633488</t>
  </si>
  <si>
    <t>Ятмас-Дусаевское</t>
  </si>
  <si>
    <t>92633490</t>
  </si>
  <si>
    <t>город Кукмор</t>
  </si>
  <si>
    <t>92633101</t>
  </si>
  <si>
    <t>Лаишевский муниципальный район</t>
  </si>
  <si>
    <t>92634000</t>
  </si>
  <si>
    <t>92634404</t>
  </si>
  <si>
    <t>Атабаевское</t>
  </si>
  <si>
    <t>92634408</t>
  </si>
  <si>
    <t>Большекабанское</t>
  </si>
  <si>
    <t>92634412</t>
  </si>
  <si>
    <t>Габишевское</t>
  </si>
  <si>
    <t>92634414</t>
  </si>
  <si>
    <t>Город Лаишево</t>
  </si>
  <si>
    <t>92634101</t>
  </si>
  <si>
    <t>Державинское</t>
  </si>
  <si>
    <t>92634415</t>
  </si>
  <si>
    <t>Егорьевское</t>
  </si>
  <si>
    <t>92634416</t>
  </si>
  <si>
    <t>Кирбинское</t>
  </si>
  <si>
    <t>92634428</t>
  </si>
  <si>
    <t>Куюковское</t>
  </si>
  <si>
    <t>92634432</t>
  </si>
  <si>
    <t>Макаровское</t>
  </si>
  <si>
    <t>92634436</t>
  </si>
  <si>
    <t>Малоелгинское</t>
  </si>
  <si>
    <t>92634440</t>
  </si>
  <si>
    <t>Матюшинское</t>
  </si>
  <si>
    <t>92634442</t>
  </si>
  <si>
    <t>Нармонское</t>
  </si>
  <si>
    <t>92634444</t>
  </si>
  <si>
    <t>Никольское</t>
  </si>
  <si>
    <t>92634448</t>
  </si>
  <si>
    <t>Орловское</t>
  </si>
  <si>
    <t>92634484</t>
  </si>
  <si>
    <t>Пелевское</t>
  </si>
  <si>
    <t>92634452</t>
  </si>
  <si>
    <t>Песчано-Ковалинское</t>
  </si>
  <si>
    <t>92634456</t>
  </si>
  <si>
    <t>Рождественское</t>
  </si>
  <si>
    <t>92634460</t>
  </si>
  <si>
    <t>Сокуровское</t>
  </si>
  <si>
    <t>92634468</t>
  </si>
  <si>
    <t>Среднедевятовское</t>
  </si>
  <si>
    <t>92634472</t>
  </si>
  <si>
    <t>Столбищенское</t>
  </si>
  <si>
    <t>92634480</t>
  </si>
  <si>
    <t>Татарско-Сараловское</t>
  </si>
  <si>
    <t>92634486</t>
  </si>
  <si>
    <t>Татарско-Янтыкское</t>
  </si>
  <si>
    <t>92634488</t>
  </si>
  <si>
    <t>Чирповское</t>
  </si>
  <si>
    <t>92634492</t>
  </si>
  <si>
    <t>Лениногорский муниципальный район</t>
  </si>
  <si>
    <t>92636000</t>
  </si>
  <si>
    <t>Глазовское</t>
  </si>
  <si>
    <t>92636405</t>
  </si>
  <si>
    <t>Город Лениногорск</t>
  </si>
  <si>
    <t>92636101</t>
  </si>
  <si>
    <t>Зай-Каратайское</t>
  </si>
  <si>
    <t>92636410</t>
  </si>
  <si>
    <t>92636412</t>
  </si>
  <si>
    <t>Ивановское</t>
  </si>
  <si>
    <t>92636415</t>
  </si>
  <si>
    <t>Каркалинское</t>
  </si>
  <si>
    <t>92636418</t>
  </si>
  <si>
    <t>Кармалкинское</t>
  </si>
  <si>
    <t>92636419</t>
  </si>
  <si>
    <t>Керлигачское</t>
  </si>
  <si>
    <t>92636420</t>
  </si>
  <si>
    <t>Куакбашское</t>
  </si>
  <si>
    <t>92636425</t>
  </si>
  <si>
    <t>Мичуринское</t>
  </si>
  <si>
    <t>92636435</t>
  </si>
  <si>
    <t>Мукмин-Каратайское</t>
  </si>
  <si>
    <t>92636437</t>
  </si>
  <si>
    <t>Нижнечершилинское</t>
  </si>
  <si>
    <t>92636440</t>
  </si>
  <si>
    <t>Новоиштерякское</t>
  </si>
  <si>
    <t>92636445</t>
  </si>
  <si>
    <t>Новочершилинское</t>
  </si>
  <si>
    <t>92636447</t>
  </si>
  <si>
    <t>Письмянское</t>
  </si>
  <si>
    <t>92636450</t>
  </si>
  <si>
    <t>Сарабикуловское</t>
  </si>
  <si>
    <t>92636455</t>
  </si>
  <si>
    <t>Староиштерякское</t>
  </si>
  <si>
    <t>92636460</t>
  </si>
  <si>
    <t>Старокувакское</t>
  </si>
  <si>
    <t>92636465</t>
  </si>
  <si>
    <t>Старошугуровское</t>
  </si>
  <si>
    <t>92636470</t>
  </si>
  <si>
    <t>Сугушлинское</t>
  </si>
  <si>
    <t>92636475</t>
  </si>
  <si>
    <t>Тимяшевское</t>
  </si>
  <si>
    <t>92636480</t>
  </si>
  <si>
    <t>Туктарово-Урдалинское</t>
  </si>
  <si>
    <t>92636485</t>
  </si>
  <si>
    <t>Урмышлинское</t>
  </si>
  <si>
    <t>92636490</t>
  </si>
  <si>
    <t>Федотовское</t>
  </si>
  <si>
    <t>92636495</t>
  </si>
  <si>
    <t>Шугуровское</t>
  </si>
  <si>
    <t>92636497</t>
  </si>
  <si>
    <t>Мамадышский муниципальный район</t>
  </si>
  <si>
    <t>92638000</t>
  </si>
  <si>
    <t>Албайское</t>
  </si>
  <si>
    <t>92638403</t>
  </si>
  <si>
    <t>Верхнеошминское</t>
  </si>
  <si>
    <t>92638406</t>
  </si>
  <si>
    <t>Город Мамадыш</t>
  </si>
  <si>
    <t>92638101</t>
  </si>
  <si>
    <t>Дюсьметьевское</t>
  </si>
  <si>
    <t>92638415</t>
  </si>
  <si>
    <t>Ишкеевское</t>
  </si>
  <si>
    <t>92638418</t>
  </si>
  <si>
    <t>Катмышское</t>
  </si>
  <si>
    <t>92638421</t>
  </si>
  <si>
    <t>Кемеш-Кульское</t>
  </si>
  <si>
    <t>92638424</t>
  </si>
  <si>
    <t>Кляушское</t>
  </si>
  <si>
    <t>92638427</t>
  </si>
  <si>
    <t>Красногорское</t>
  </si>
  <si>
    <t>92638430</t>
  </si>
  <si>
    <t>Куюк-Ерыксинское</t>
  </si>
  <si>
    <t>92638436</t>
  </si>
  <si>
    <t>Малокирменское</t>
  </si>
  <si>
    <t>92638442</t>
  </si>
  <si>
    <t>Нижнеошминское</t>
  </si>
  <si>
    <t>92638448</t>
  </si>
  <si>
    <t>Нижнесуньское</t>
  </si>
  <si>
    <t>92638451</t>
  </si>
  <si>
    <t>Нижнетаканышское</t>
  </si>
  <si>
    <t>92638454</t>
  </si>
  <si>
    <t>Нижнешандерское</t>
  </si>
  <si>
    <t>92638457</t>
  </si>
  <si>
    <t>Никифоровское</t>
  </si>
  <si>
    <t>92638460</t>
  </si>
  <si>
    <t>92638463</t>
  </si>
  <si>
    <t>Омарское</t>
  </si>
  <si>
    <t>92638466</t>
  </si>
  <si>
    <t>Отарское</t>
  </si>
  <si>
    <t>92638469</t>
  </si>
  <si>
    <t>Сокольское</t>
  </si>
  <si>
    <t>92638475</t>
  </si>
  <si>
    <t>Среднекирменское</t>
  </si>
  <si>
    <t>92638478</t>
  </si>
  <si>
    <t>Суньское</t>
  </si>
  <si>
    <t>92638480</t>
  </si>
  <si>
    <t>Тавельское</t>
  </si>
  <si>
    <t>92638481</t>
  </si>
  <si>
    <t>Уразбахтинское</t>
  </si>
  <si>
    <t>92638484</t>
  </si>
  <si>
    <t>Урманчеевское</t>
  </si>
  <si>
    <t>92638487</t>
  </si>
  <si>
    <t>Усалинское</t>
  </si>
  <si>
    <t>92638490</t>
  </si>
  <si>
    <t>Шадчинское</t>
  </si>
  <si>
    <t>92638493</t>
  </si>
  <si>
    <t>Шемяковское</t>
  </si>
  <si>
    <t>92638495</t>
  </si>
  <si>
    <t>Якинское</t>
  </si>
  <si>
    <t>92638498</t>
  </si>
  <si>
    <t>Менделеевский муниципальный район</t>
  </si>
  <si>
    <t>92639000</t>
  </si>
  <si>
    <t>Абалачевское</t>
  </si>
  <si>
    <t>92639403</t>
  </si>
  <si>
    <t>Бизякинское</t>
  </si>
  <si>
    <t>92639410</t>
  </si>
  <si>
    <t>Брюшлинское</t>
  </si>
  <si>
    <t>92639415</t>
  </si>
  <si>
    <t>Город Менделеевск</t>
  </si>
  <si>
    <t>92639101</t>
  </si>
  <si>
    <t>Енабердинское</t>
  </si>
  <si>
    <t>92639418</t>
  </si>
  <si>
    <t>Ижевское</t>
  </si>
  <si>
    <t>92639423</t>
  </si>
  <si>
    <t>Камаевское</t>
  </si>
  <si>
    <t>92639428</t>
  </si>
  <si>
    <t>Монашевское</t>
  </si>
  <si>
    <t>92639440</t>
  </si>
  <si>
    <t>Мунайкинское</t>
  </si>
  <si>
    <t>92639441</t>
  </si>
  <si>
    <t>Псеевское</t>
  </si>
  <si>
    <t>92639443</t>
  </si>
  <si>
    <t>Старогришкинское</t>
  </si>
  <si>
    <t>92639464</t>
  </si>
  <si>
    <t>Татарско-Челнинское</t>
  </si>
  <si>
    <t>92639480</t>
  </si>
  <si>
    <t>Тихоновское</t>
  </si>
  <si>
    <t>92639483</t>
  </si>
  <si>
    <t>Тойгузинское</t>
  </si>
  <si>
    <t>92639485</t>
  </si>
  <si>
    <t>Тураевское</t>
  </si>
  <si>
    <t>92639488</t>
  </si>
  <si>
    <t>Мензелинский муниципальный район</t>
  </si>
  <si>
    <t>92640000</t>
  </si>
  <si>
    <t>Атряклинское</t>
  </si>
  <si>
    <t>92640404</t>
  </si>
  <si>
    <t>Аюское</t>
  </si>
  <si>
    <t>92640408</t>
  </si>
  <si>
    <t>Бикбуловское</t>
  </si>
  <si>
    <t>92640412</t>
  </si>
  <si>
    <t>Верхнетакерменское</t>
  </si>
  <si>
    <t>92640416</t>
  </si>
  <si>
    <t>Город Мензелинск</t>
  </si>
  <si>
    <t>92640101</t>
  </si>
  <si>
    <t>Иркеняшское</t>
  </si>
  <si>
    <t>92640428</t>
  </si>
  <si>
    <t>92640432</t>
  </si>
  <si>
    <t>Коноваловское</t>
  </si>
  <si>
    <t>92640440</t>
  </si>
  <si>
    <t>Кузембетьевское</t>
  </si>
  <si>
    <t>92640444</t>
  </si>
  <si>
    <t>Наратлы-Кичуское</t>
  </si>
  <si>
    <t>92640455</t>
  </si>
  <si>
    <t>Николаевское</t>
  </si>
  <si>
    <t>92640457</t>
  </si>
  <si>
    <t>Новомазинское</t>
  </si>
  <si>
    <t>92640459</t>
  </si>
  <si>
    <t>Новомелькенское</t>
  </si>
  <si>
    <t>92640461</t>
  </si>
  <si>
    <t>Подгорно-Байларское</t>
  </si>
  <si>
    <t>92640463</t>
  </si>
  <si>
    <t>Старомазинское</t>
  </si>
  <si>
    <t>92640478</t>
  </si>
  <si>
    <t>Староматвеевское</t>
  </si>
  <si>
    <t>92640481</t>
  </si>
  <si>
    <t>Урусовское</t>
  </si>
  <si>
    <t>92640492</t>
  </si>
  <si>
    <t>Юртовское</t>
  </si>
  <si>
    <t>92640494</t>
  </si>
  <si>
    <t>Юшадинское</t>
  </si>
  <si>
    <t>92640496</t>
  </si>
  <si>
    <t>им Воровского</t>
  </si>
  <si>
    <t>92640424</t>
  </si>
  <si>
    <t>Муслюмовский муниципальный район</t>
  </si>
  <si>
    <t>92642000</t>
  </si>
  <si>
    <t>Амикеевское</t>
  </si>
  <si>
    <t>92642405</t>
  </si>
  <si>
    <t>Баланнинское</t>
  </si>
  <si>
    <t>92642410</t>
  </si>
  <si>
    <t>Баюковское</t>
  </si>
  <si>
    <t>92642415</t>
  </si>
  <si>
    <t>Большечекмакское</t>
  </si>
  <si>
    <t>92642416</t>
  </si>
  <si>
    <t>Варяш-Башское</t>
  </si>
  <si>
    <t>92642417</t>
  </si>
  <si>
    <t>Исансуповское</t>
  </si>
  <si>
    <t>92642420</t>
  </si>
  <si>
    <t>Кряш-Шуранское</t>
  </si>
  <si>
    <t>92642425</t>
  </si>
  <si>
    <t>Мелля-Тамакское</t>
  </si>
  <si>
    <t>92642430</t>
  </si>
  <si>
    <t>Митряевское</t>
  </si>
  <si>
    <t>92642435</t>
  </si>
  <si>
    <t>Михайловское</t>
  </si>
  <si>
    <t>92642440</t>
  </si>
  <si>
    <t>Муслюмовское</t>
  </si>
  <si>
    <t>92642443</t>
  </si>
  <si>
    <t>Нижнетабынское</t>
  </si>
  <si>
    <t>92642450</t>
  </si>
  <si>
    <t>Новоусинское</t>
  </si>
  <si>
    <t>92642455</t>
  </si>
  <si>
    <t>92642460</t>
  </si>
  <si>
    <t>Семяковское</t>
  </si>
  <si>
    <t>92642465</t>
  </si>
  <si>
    <t>Старокарамалинское</t>
  </si>
  <si>
    <t>92642470</t>
  </si>
  <si>
    <t>Тойгильдинское</t>
  </si>
  <si>
    <t>92642475</t>
  </si>
  <si>
    <t>Уразметьевское</t>
  </si>
  <si>
    <t>92642480</t>
  </si>
  <si>
    <t>Шуганское</t>
  </si>
  <si>
    <t>92642485</t>
  </si>
  <si>
    <t>Нижнекамский муниципальный район</t>
  </si>
  <si>
    <t>92644000</t>
  </si>
  <si>
    <t>Афанасовское</t>
  </si>
  <si>
    <t>92644405</t>
  </si>
  <si>
    <t>Город Нижнекамск</t>
  </si>
  <si>
    <t>92644101</t>
  </si>
  <si>
    <t>Елантовское</t>
  </si>
  <si>
    <t>92644407</t>
  </si>
  <si>
    <t>Каенлинское</t>
  </si>
  <si>
    <t>92644410</t>
  </si>
  <si>
    <t>Кармалинское</t>
  </si>
  <si>
    <t>92644412</t>
  </si>
  <si>
    <t>Краснокадкинское</t>
  </si>
  <si>
    <t>92644420</t>
  </si>
  <si>
    <t>Красноключинское</t>
  </si>
  <si>
    <t>92644415</t>
  </si>
  <si>
    <t>Майскогорское</t>
  </si>
  <si>
    <t>92644423</t>
  </si>
  <si>
    <t>92644425</t>
  </si>
  <si>
    <t>Нижнеуратьминское</t>
  </si>
  <si>
    <t>92644430</t>
  </si>
  <si>
    <t>Простинское</t>
  </si>
  <si>
    <t>92644433</t>
  </si>
  <si>
    <t>92644434</t>
  </si>
  <si>
    <t>Старошешминское</t>
  </si>
  <si>
    <t>92644435</t>
  </si>
  <si>
    <t>Сухаревское</t>
  </si>
  <si>
    <t>92644440</t>
  </si>
  <si>
    <t>Шереметьевское</t>
  </si>
  <si>
    <t>92644445</t>
  </si>
  <si>
    <t>Шингальчинское</t>
  </si>
  <si>
    <t>92644450</t>
  </si>
  <si>
    <t>поселок городского типа Камские Поляны</t>
  </si>
  <si>
    <t>92644156</t>
  </si>
  <si>
    <t>Новошешминский муниципальный район</t>
  </si>
  <si>
    <t>92645000</t>
  </si>
  <si>
    <t>Азеевское</t>
  </si>
  <si>
    <t>92645401</t>
  </si>
  <si>
    <t>Акбуринское</t>
  </si>
  <si>
    <t>92645440</t>
  </si>
  <si>
    <t>Архангельское</t>
  </si>
  <si>
    <t>92645402</t>
  </si>
  <si>
    <t>Буревестниковское</t>
  </si>
  <si>
    <t>92645405</t>
  </si>
  <si>
    <t>Екатерининское</t>
  </si>
  <si>
    <t>92645412</t>
  </si>
  <si>
    <t>Зиреклинское</t>
  </si>
  <si>
    <t>92645419</t>
  </si>
  <si>
    <t>Краснооктябрьское</t>
  </si>
  <si>
    <t>92645425</t>
  </si>
  <si>
    <t>Ленинское</t>
  </si>
  <si>
    <t>92645428</t>
  </si>
  <si>
    <t>Новошешминское</t>
  </si>
  <si>
    <t>92645432</t>
  </si>
  <si>
    <t>Петропавловское</t>
  </si>
  <si>
    <t>92645436</t>
  </si>
  <si>
    <t>Тубылгытауское</t>
  </si>
  <si>
    <t>92645438</t>
  </si>
  <si>
    <t>92645444</t>
  </si>
  <si>
    <t>Чебоксарское</t>
  </si>
  <si>
    <t>92645447</t>
  </si>
  <si>
    <t>Черемуховское</t>
  </si>
  <si>
    <t>92645450</t>
  </si>
  <si>
    <t>Шахмайкинское</t>
  </si>
  <si>
    <t>92645453</t>
  </si>
  <si>
    <t>Нурлатский муниципальный район</t>
  </si>
  <si>
    <t>92646000</t>
  </si>
  <si>
    <t>Амзинское</t>
  </si>
  <si>
    <t>92646408</t>
  </si>
  <si>
    <t>Андреевское</t>
  </si>
  <si>
    <t>92646412</t>
  </si>
  <si>
    <t>Ахметовское</t>
  </si>
  <si>
    <t>92646448</t>
  </si>
  <si>
    <t>Бикуловское</t>
  </si>
  <si>
    <t>92646449</t>
  </si>
  <si>
    <t>Биляр-Озерское</t>
  </si>
  <si>
    <t>92646416</t>
  </si>
  <si>
    <t>Богдашкинское</t>
  </si>
  <si>
    <t>92646420</t>
  </si>
  <si>
    <t>Бурметьевское</t>
  </si>
  <si>
    <t>92646424</t>
  </si>
  <si>
    <t>Гайтанкинское</t>
  </si>
  <si>
    <t>92646427</t>
  </si>
  <si>
    <t>Город Нурлат</t>
  </si>
  <si>
    <t>92646101</t>
  </si>
  <si>
    <t>Егоркинское</t>
  </si>
  <si>
    <t>92646428</t>
  </si>
  <si>
    <t>Елаурское</t>
  </si>
  <si>
    <t>92646432</t>
  </si>
  <si>
    <t>Зареченское</t>
  </si>
  <si>
    <t>92646436</t>
  </si>
  <si>
    <t>Кичкальнинское</t>
  </si>
  <si>
    <t>92646442</t>
  </si>
  <si>
    <t>Кульбаево-Марасинское</t>
  </si>
  <si>
    <t>92646444</t>
  </si>
  <si>
    <t>Мамыковское</t>
  </si>
  <si>
    <t>92646452</t>
  </si>
  <si>
    <t>Новоиглайкинское</t>
  </si>
  <si>
    <t>92646460</t>
  </si>
  <si>
    <t>Новотумбинское</t>
  </si>
  <si>
    <t>92646462</t>
  </si>
  <si>
    <t>Селенгушское</t>
  </si>
  <si>
    <t>92646464</t>
  </si>
  <si>
    <t>Среднекамышлинское</t>
  </si>
  <si>
    <t>92646468</t>
  </si>
  <si>
    <t>Староальметьевское</t>
  </si>
  <si>
    <t>92646472</t>
  </si>
  <si>
    <t>92646476</t>
  </si>
  <si>
    <t>Степноозерское</t>
  </si>
  <si>
    <t>92646480</t>
  </si>
  <si>
    <t>Тимерлекское</t>
  </si>
  <si>
    <t>92646484</t>
  </si>
  <si>
    <t>Тюрнясевское</t>
  </si>
  <si>
    <t>92646486</t>
  </si>
  <si>
    <t>Фомкинское</t>
  </si>
  <si>
    <t>92646488</t>
  </si>
  <si>
    <t>Чулпановское</t>
  </si>
  <si>
    <t>92646490</t>
  </si>
  <si>
    <t>Якушкинское</t>
  </si>
  <si>
    <t>92646492</t>
  </si>
  <si>
    <t>Пестречинский муниципальный район</t>
  </si>
  <si>
    <t>92648000</t>
  </si>
  <si>
    <t>Белкинское</t>
  </si>
  <si>
    <t>92648405</t>
  </si>
  <si>
    <t>Богородское</t>
  </si>
  <si>
    <t>92648410</t>
  </si>
  <si>
    <t>Екатериновское</t>
  </si>
  <si>
    <t>92648415</t>
  </si>
  <si>
    <t>Кибячинское</t>
  </si>
  <si>
    <t>92648425</t>
  </si>
  <si>
    <t>Кобяковское</t>
  </si>
  <si>
    <t>92648427</t>
  </si>
  <si>
    <t>Ковалинское</t>
  </si>
  <si>
    <t>92648428</t>
  </si>
  <si>
    <t>Конское</t>
  </si>
  <si>
    <t>92648430</t>
  </si>
  <si>
    <t>Кощаковское</t>
  </si>
  <si>
    <t>92648435</t>
  </si>
  <si>
    <t>Кряш-Сердинское</t>
  </si>
  <si>
    <t>92648440</t>
  </si>
  <si>
    <t>Кулаевское</t>
  </si>
  <si>
    <t>92648445</t>
  </si>
  <si>
    <t>Ленино-Кокушкинское</t>
  </si>
  <si>
    <t>92648450</t>
  </si>
  <si>
    <t>92648452</t>
  </si>
  <si>
    <t>Отар-Дубровское</t>
  </si>
  <si>
    <t>92648453</t>
  </si>
  <si>
    <t>Пановское</t>
  </si>
  <si>
    <t>92648454</t>
  </si>
  <si>
    <t>Пестречинское</t>
  </si>
  <si>
    <t>92648455</t>
  </si>
  <si>
    <t>Пимерское</t>
  </si>
  <si>
    <t>92648457</t>
  </si>
  <si>
    <t>Татарско-Ходяшевское</t>
  </si>
  <si>
    <t>92648465</t>
  </si>
  <si>
    <t>Читинское</t>
  </si>
  <si>
    <t>92648467</t>
  </si>
  <si>
    <t>Шалинское</t>
  </si>
  <si>
    <t>92648470</t>
  </si>
  <si>
    <t>Шигалеевское</t>
  </si>
  <si>
    <t>92648475</t>
  </si>
  <si>
    <t>Янцеварское</t>
  </si>
  <si>
    <t>92648480</t>
  </si>
  <si>
    <t>Рыбно-Слободский муниципальный район</t>
  </si>
  <si>
    <t>92650000</t>
  </si>
  <si>
    <t>Анатышское</t>
  </si>
  <si>
    <t>92650404</t>
  </si>
  <si>
    <t>Балыклы-Чукаевское</t>
  </si>
  <si>
    <t>92650408</t>
  </si>
  <si>
    <t>Бетьковское</t>
  </si>
  <si>
    <t>92650412</t>
  </si>
  <si>
    <t>Биектауское</t>
  </si>
  <si>
    <t>92650416</t>
  </si>
  <si>
    <t>Большеелгинское</t>
  </si>
  <si>
    <t>92650420</t>
  </si>
  <si>
    <t>Большекульгинское</t>
  </si>
  <si>
    <t>92650424</t>
  </si>
  <si>
    <t>Большемашлякское</t>
  </si>
  <si>
    <t>92650428</t>
  </si>
  <si>
    <t>Большеошнякское</t>
  </si>
  <si>
    <t>92650432</t>
  </si>
  <si>
    <t>Большесалтанское</t>
  </si>
  <si>
    <t>92650436</t>
  </si>
  <si>
    <t>Козяково-Челнинское</t>
  </si>
  <si>
    <t>92650440</t>
  </si>
  <si>
    <t>Корноуховское</t>
  </si>
  <si>
    <t>92650444</t>
  </si>
  <si>
    <t>Кугарчинское</t>
  </si>
  <si>
    <t>92650448</t>
  </si>
  <si>
    <t>Кукеевское</t>
  </si>
  <si>
    <t>92650450</t>
  </si>
  <si>
    <t>Кутлу-Букашское</t>
  </si>
  <si>
    <t>92650452</t>
  </si>
  <si>
    <t>Масловское</t>
  </si>
  <si>
    <t>92650454</t>
  </si>
  <si>
    <t>Нижнетимерлекское</t>
  </si>
  <si>
    <t>92650456</t>
  </si>
  <si>
    <t>Новоарышское</t>
  </si>
  <si>
    <t>92650460</t>
  </si>
  <si>
    <t>Полянское</t>
  </si>
  <si>
    <t>92650462</t>
  </si>
  <si>
    <t>Русско-Ошнякское</t>
  </si>
  <si>
    <t>92650464</t>
  </si>
  <si>
    <t>Троицко-Урайское</t>
  </si>
  <si>
    <t>92650472</t>
  </si>
  <si>
    <t>Урахчинское</t>
  </si>
  <si>
    <t>92650476</t>
  </si>
  <si>
    <t>Шеморбашское</t>
  </si>
  <si>
    <t>92650480</t>
  </si>
  <si>
    <t>Шетнево-Тулушское</t>
  </si>
  <si>
    <t>92650484</t>
  </si>
  <si>
    <t>Шумбутское</t>
  </si>
  <si>
    <t>92650488</t>
  </si>
  <si>
    <t>Шумковское</t>
  </si>
  <si>
    <t>92650492</t>
  </si>
  <si>
    <t>Юлсубинское</t>
  </si>
  <si>
    <t>92650496</t>
  </si>
  <si>
    <t>поселок городского типа Рыбная Слобода</t>
  </si>
  <si>
    <t>92650151</t>
  </si>
  <si>
    <t>Сабинский муниципальный район</t>
  </si>
  <si>
    <t>92652000</t>
  </si>
  <si>
    <t>Арташское</t>
  </si>
  <si>
    <t>92652404</t>
  </si>
  <si>
    <t>Большекибячинское</t>
  </si>
  <si>
    <t>92652409</t>
  </si>
  <si>
    <t>Большеныртинское</t>
  </si>
  <si>
    <t>92652417</t>
  </si>
  <si>
    <t>Большешинарское</t>
  </si>
  <si>
    <t>92652423</t>
  </si>
  <si>
    <t>Верхнесиметское</t>
  </si>
  <si>
    <t>92652431</t>
  </si>
  <si>
    <t>Евлаштауское</t>
  </si>
  <si>
    <t>92652432</t>
  </si>
  <si>
    <t>Изминское</t>
  </si>
  <si>
    <t>92652434</t>
  </si>
  <si>
    <t>Иштуганское</t>
  </si>
  <si>
    <t>92652436</t>
  </si>
  <si>
    <t>Кильдебякское</t>
  </si>
  <si>
    <t>92652442</t>
  </si>
  <si>
    <t>Корсабашское</t>
  </si>
  <si>
    <t>92652430</t>
  </si>
  <si>
    <t>Мешинское</t>
  </si>
  <si>
    <t>92652452</t>
  </si>
  <si>
    <t>Мичанское</t>
  </si>
  <si>
    <t>92652454</t>
  </si>
  <si>
    <t>Нижнешитцинское</t>
  </si>
  <si>
    <t>92652450</t>
  </si>
  <si>
    <t>Сатышевское</t>
  </si>
  <si>
    <t>92652462</t>
  </si>
  <si>
    <t>Староикшурминское</t>
  </si>
  <si>
    <t>92652473</t>
  </si>
  <si>
    <t>Тимершикское</t>
  </si>
  <si>
    <t>92652481</t>
  </si>
  <si>
    <t>Шеморданское</t>
  </si>
  <si>
    <t>92652494</t>
  </si>
  <si>
    <t>Шикшинское</t>
  </si>
  <si>
    <t>92652495</t>
  </si>
  <si>
    <t>Юлбатское</t>
  </si>
  <si>
    <t>92652498</t>
  </si>
  <si>
    <t>поселок городского типа Богатые Сабы</t>
  </si>
  <si>
    <t>92652151</t>
  </si>
  <si>
    <t>Сармановский муниципальный район</t>
  </si>
  <si>
    <t>92653000</t>
  </si>
  <si>
    <t>Азалаковское</t>
  </si>
  <si>
    <t>92653404</t>
  </si>
  <si>
    <t>92653408</t>
  </si>
  <si>
    <t>92653409</t>
  </si>
  <si>
    <t>Большенуркеевское</t>
  </si>
  <si>
    <t>92653412</t>
  </si>
  <si>
    <t>Верхне-Чершилинское</t>
  </si>
  <si>
    <t>92653415</t>
  </si>
  <si>
    <t>Иляксазское</t>
  </si>
  <si>
    <t>92653420</t>
  </si>
  <si>
    <t>Кавзияковское</t>
  </si>
  <si>
    <t>92653424</t>
  </si>
  <si>
    <t>Карашай-Сакловское</t>
  </si>
  <si>
    <t>92653428</t>
  </si>
  <si>
    <t>Лешев-Тамакское</t>
  </si>
  <si>
    <t>92653432</t>
  </si>
  <si>
    <t>Лякинское</t>
  </si>
  <si>
    <t>92653436</t>
  </si>
  <si>
    <t>Муртыш-Тамакское</t>
  </si>
  <si>
    <t>92653440</t>
  </si>
  <si>
    <t>Новоимянское</t>
  </si>
  <si>
    <t>92653444</t>
  </si>
  <si>
    <t>Петровско-Заводское</t>
  </si>
  <si>
    <t>92653448</t>
  </si>
  <si>
    <t>Рангазарское</t>
  </si>
  <si>
    <t>92653452</t>
  </si>
  <si>
    <t>Саклов-Башское</t>
  </si>
  <si>
    <t>92653456</t>
  </si>
  <si>
    <t>Сармановское</t>
  </si>
  <si>
    <t>92653460</t>
  </si>
  <si>
    <t>Старо-Имянское</t>
  </si>
  <si>
    <t>92653470</t>
  </si>
  <si>
    <t>Старокаширское</t>
  </si>
  <si>
    <t>92653468</t>
  </si>
  <si>
    <t>Старомензелябашское</t>
  </si>
  <si>
    <t>92653472</t>
  </si>
  <si>
    <t>Чукмарлинское</t>
  </si>
  <si>
    <t>92653480</t>
  </si>
  <si>
    <t>Шарлиареминское</t>
  </si>
  <si>
    <t>92653482</t>
  </si>
  <si>
    <t>Янурусовское</t>
  </si>
  <si>
    <t>92653484</t>
  </si>
  <si>
    <t>поселок городского типа Джалиль</t>
  </si>
  <si>
    <t>92653155</t>
  </si>
  <si>
    <t>Спасский муниципальный район</t>
  </si>
  <si>
    <t>92632000</t>
  </si>
  <si>
    <t>Аграмаковское</t>
  </si>
  <si>
    <t>92632405</t>
  </si>
  <si>
    <t>Антоновское</t>
  </si>
  <si>
    <t>92632410</t>
  </si>
  <si>
    <t>Бураковское</t>
  </si>
  <si>
    <t>92632415</t>
  </si>
  <si>
    <t>Город Болгар</t>
  </si>
  <si>
    <t>92632101</t>
  </si>
  <si>
    <t>Измерское</t>
  </si>
  <si>
    <t>92632420</t>
  </si>
  <si>
    <t>Иске-Рязапское</t>
  </si>
  <si>
    <t>92632425</t>
  </si>
  <si>
    <t>Кимовское</t>
  </si>
  <si>
    <t>92632430</t>
  </si>
  <si>
    <t>Краснослободское</t>
  </si>
  <si>
    <t>92632435</t>
  </si>
  <si>
    <t>Кузнечихинское</t>
  </si>
  <si>
    <t>92632440</t>
  </si>
  <si>
    <t>92632445</t>
  </si>
  <si>
    <t>92632450</t>
  </si>
  <si>
    <t>92632460</t>
  </si>
  <si>
    <t>Приволжское</t>
  </si>
  <si>
    <t>92632462</t>
  </si>
  <si>
    <t>Среднеюрткульское</t>
  </si>
  <si>
    <t>92632465</t>
  </si>
  <si>
    <t>Трехозерское</t>
  </si>
  <si>
    <t>92632470</t>
  </si>
  <si>
    <t>Чэчэклинское</t>
  </si>
  <si>
    <t>92632455</t>
  </si>
  <si>
    <t>Ямбухтинское</t>
  </si>
  <si>
    <t>92632475</t>
  </si>
  <si>
    <t>Тетюшский муниципальный район</t>
  </si>
  <si>
    <t>92655000</t>
  </si>
  <si>
    <t>Алабердинское</t>
  </si>
  <si>
    <t>92655403</t>
  </si>
  <si>
    <t>Байрашевское</t>
  </si>
  <si>
    <t>92655408</t>
  </si>
  <si>
    <t>92655412</t>
  </si>
  <si>
    <t>Беденьгинское</t>
  </si>
  <si>
    <t>92655416</t>
  </si>
  <si>
    <t>Бессоновское</t>
  </si>
  <si>
    <t>92655417</t>
  </si>
  <si>
    <t>Большеатрясское</t>
  </si>
  <si>
    <t>92655420</t>
  </si>
  <si>
    <t>Большетарханское</t>
  </si>
  <si>
    <t>92655424</t>
  </si>
  <si>
    <t>Большетурминское</t>
  </si>
  <si>
    <t>92655428</t>
  </si>
  <si>
    <t>Большешемякинское</t>
  </si>
  <si>
    <t>92655432</t>
  </si>
  <si>
    <t>Город Тетюши</t>
  </si>
  <si>
    <t>92655101</t>
  </si>
  <si>
    <t>Жуковское</t>
  </si>
  <si>
    <t>92655436</t>
  </si>
  <si>
    <t>Кильдюшевское</t>
  </si>
  <si>
    <t>92655438</t>
  </si>
  <si>
    <t>Киртелинское</t>
  </si>
  <si>
    <t>92655440</t>
  </si>
  <si>
    <t>Кляшевское</t>
  </si>
  <si>
    <t>92655444</t>
  </si>
  <si>
    <t>Кошки-Новотимбаевское</t>
  </si>
  <si>
    <t>92655448</t>
  </si>
  <si>
    <t>Льяшевское</t>
  </si>
  <si>
    <t>92655456</t>
  </si>
  <si>
    <t>Монастырское</t>
  </si>
  <si>
    <t>92655464</t>
  </si>
  <si>
    <t>92655468</t>
  </si>
  <si>
    <t>Сюндюковское</t>
  </si>
  <si>
    <t>92655476</t>
  </si>
  <si>
    <t>Урюмское</t>
  </si>
  <si>
    <t>92655480</t>
  </si>
  <si>
    <t>92655484</t>
  </si>
  <si>
    <t>Тукаевский муниципальный район</t>
  </si>
  <si>
    <t>92657000</t>
  </si>
  <si>
    <t>Азьмушкинское</t>
  </si>
  <si>
    <t>92657405</t>
  </si>
  <si>
    <t>Бетькинское</t>
  </si>
  <si>
    <t>92657410</t>
  </si>
  <si>
    <t>Биклянское</t>
  </si>
  <si>
    <t>92657415</t>
  </si>
  <si>
    <t>Биюрганское</t>
  </si>
  <si>
    <t>92657426</t>
  </si>
  <si>
    <t>Бурдинское</t>
  </si>
  <si>
    <t>92657425</t>
  </si>
  <si>
    <t>Иштеряковское</t>
  </si>
  <si>
    <t>92657428</t>
  </si>
  <si>
    <t>Калмашское</t>
  </si>
  <si>
    <t>92657430</t>
  </si>
  <si>
    <t>Калмиинское</t>
  </si>
  <si>
    <t>92657431</t>
  </si>
  <si>
    <t>Князевское</t>
  </si>
  <si>
    <t>92657435</t>
  </si>
  <si>
    <t>Комсомольское</t>
  </si>
  <si>
    <t>92657437</t>
  </si>
  <si>
    <t>Круглопольское</t>
  </si>
  <si>
    <t>92657433</t>
  </si>
  <si>
    <t>Кузкеевское</t>
  </si>
  <si>
    <t>92657438</t>
  </si>
  <si>
    <t>Малошильнинское</t>
  </si>
  <si>
    <t>92657439</t>
  </si>
  <si>
    <t>Мелекесское</t>
  </si>
  <si>
    <t>92657440</t>
  </si>
  <si>
    <t>Мусабай-Заводское</t>
  </si>
  <si>
    <t>92657445</t>
  </si>
  <si>
    <t>Нижнесуыксинское</t>
  </si>
  <si>
    <t>92657450</t>
  </si>
  <si>
    <t>92657455</t>
  </si>
  <si>
    <t>Семекеевское</t>
  </si>
  <si>
    <t>92657465</t>
  </si>
  <si>
    <t>Староабдуловское</t>
  </si>
  <si>
    <t>92657469</t>
  </si>
  <si>
    <t>Стародрюшское</t>
  </si>
  <si>
    <t>92657471</t>
  </si>
  <si>
    <t>Тлянче-Тамакское</t>
  </si>
  <si>
    <t>92657474</t>
  </si>
  <si>
    <t>Шильнебашское</t>
  </si>
  <si>
    <t>92657483</t>
  </si>
  <si>
    <t>Яна-Булякское</t>
  </si>
  <si>
    <t>92657492</t>
  </si>
  <si>
    <t>Тюлячинский муниципальный район</t>
  </si>
  <si>
    <t>92656000</t>
  </si>
  <si>
    <t>Абдинское</t>
  </si>
  <si>
    <t>92656403</t>
  </si>
  <si>
    <t>Айдаровское</t>
  </si>
  <si>
    <t>92656404</t>
  </si>
  <si>
    <t>Аланское</t>
  </si>
  <si>
    <t>92656405</t>
  </si>
  <si>
    <t>Баландышское</t>
  </si>
  <si>
    <t>92656410</t>
  </si>
  <si>
    <t>Большеметескинское</t>
  </si>
  <si>
    <t>92656413</t>
  </si>
  <si>
    <t>Большемешское</t>
  </si>
  <si>
    <t>92656415</t>
  </si>
  <si>
    <t>Большенырсинское</t>
  </si>
  <si>
    <t>92656418</t>
  </si>
  <si>
    <t>Верхнекибякозинское</t>
  </si>
  <si>
    <t>92656425</t>
  </si>
  <si>
    <t>Малокибякозинское</t>
  </si>
  <si>
    <t>92656435</t>
  </si>
  <si>
    <t>Старозюринское</t>
  </si>
  <si>
    <t>92656440</t>
  </si>
  <si>
    <t>Тюлячинское</t>
  </si>
  <si>
    <t>92656445</t>
  </si>
  <si>
    <t>Узякское</t>
  </si>
  <si>
    <t>92656450</t>
  </si>
  <si>
    <t>Шадкинское</t>
  </si>
  <si>
    <t>92656455</t>
  </si>
  <si>
    <t>Черемшанский муниципальный район</t>
  </si>
  <si>
    <t>92658000</t>
  </si>
  <si>
    <t>Беркет-Ключевское</t>
  </si>
  <si>
    <t>92658405</t>
  </si>
  <si>
    <t>Верхнекаменское</t>
  </si>
  <si>
    <t>92658410</t>
  </si>
  <si>
    <t>Ивашкинское</t>
  </si>
  <si>
    <t>92658415</t>
  </si>
  <si>
    <t>Карамышевское</t>
  </si>
  <si>
    <t>92658420</t>
  </si>
  <si>
    <t>Кутеминское</t>
  </si>
  <si>
    <t>92658422</t>
  </si>
  <si>
    <t>Лашманское</t>
  </si>
  <si>
    <t>92658430</t>
  </si>
  <si>
    <t>Мордовско-Афонькинское</t>
  </si>
  <si>
    <t>92658435</t>
  </si>
  <si>
    <t>Нижнекаменское</t>
  </si>
  <si>
    <t>92658438</t>
  </si>
  <si>
    <t>Нижнекармалкинское</t>
  </si>
  <si>
    <t>92658440</t>
  </si>
  <si>
    <t>92658445</t>
  </si>
  <si>
    <t>Новокадеевское</t>
  </si>
  <si>
    <t>92658450</t>
  </si>
  <si>
    <t>Старокадеевское</t>
  </si>
  <si>
    <t>92658455</t>
  </si>
  <si>
    <t>Старокутушское</t>
  </si>
  <si>
    <t>92658425</t>
  </si>
  <si>
    <t>Староутямышское</t>
  </si>
  <si>
    <t>92658460</t>
  </si>
  <si>
    <t>Туйметкинское</t>
  </si>
  <si>
    <t>92658462</t>
  </si>
  <si>
    <t>Ульяновское</t>
  </si>
  <si>
    <t>92658465</t>
  </si>
  <si>
    <t>92658470</t>
  </si>
  <si>
    <t>Шешминское</t>
  </si>
  <si>
    <t>92658475</t>
  </si>
  <si>
    <t>Чистопольский муниципальный район</t>
  </si>
  <si>
    <t>92659000</t>
  </si>
  <si>
    <t>Адельшинское</t>
  </si>
  <si>
    <t>92659403</t>
  </si>
  <si>
    <t>Большетолкишское</t>
  </si>
  <si>
    <t>92659409</t>
  </si>
  <si>
    <t>Булдырское</t>
  </si>
  <si>
    <t>92659412</t>
  </si>
  <si>
    <t>Верхнекондратинское</t>
  </si>
  <si>
    <t>92659414</t>
  </si>
  <si>
    <t>Город Чистополь</t>
  </si>
  <si>
    <t>92659101</t>
  </si>
  <si>
    <t>Данауровское</t>
  </si>
  <si>
    <t>92659418</t>
  </si>
  <si>
    <t>Исляйкинское</t>
  </si>
  <si>
    <t>92659423</t>
  </si>
  <si>
    <t>Каргалинское</t>
  </si>
  <si>
    <t>92659430</t>
  </si>
  <si>
    <t>Кубасское</t>
  </si>
  <si>
    <t>92659438</t>
  </si>
  <si>
    <t>Кутлушкинское</t>
  </si>
  <si>
    <t>92659441</t>
  </si>
  <si>
    <t>Малотолкишское</t>
  </si>
  <si>
    <t>92659447</t>
  </si>
  <si>
    <t>Муслюмкинское</t>
  </si>
  <si>
    <t>92659450</t>
  </si>
  <si>
    <t>Нарат-Елгинское</t>
  </si>
  <si>
    <t>92659453</t>
  </si>
  <si>
    <t>Нижнекондратинское</t>
  </si>
  <si>
    <t>92659455</t>
  </si>
  <si>
    <t>Совхозно-Галактионовское</t>
  </si>
  <si>
    <t>92659462</t>
  </si>
  <si>
    <t>Староромашкинское</t>
  </si>
  <si>
    <t>92659468</t>
  </si>
  <si>
    <t>Татарско-Баганинское</t>
  </si>
  <si>
    <t>92659471</t>
  </si>
  <si>
    <t>Татарско-Елтанское</t>
  </si>
  <si>
    <t>92659474</t>
  </si>
  <si>
    <t>Татарско-Сарсазское</t>
  </si>
  <si>
    <t>92659475</t>
  </si>
  <si>
    <t>Татарско-Толкишское</t>
  </si>
  <si>
    <t>92659477</t>
  </si>
  <si>
    <t>Четырчинское</t>
  </si>
  <si>
    <t>92659486</t>
  </si>
  <si>
    <t>Чистопольско-Высельское</t>
  </si>
  <si>
    <t>92659492</t>
  </si>
  <si>
    <t>Чистопольское</t>
  </si>
  <si>
    <t>92659489</t>
  </si>
  <si>
    <t>Чувашско-Елтанское</t>
  </si>
  <si>
    <t>92659495</t>
  </si>
  <si>
    <t>Ютазинский муниципальный район</t>
  </si>
  <si>
    <t>92654000</t>
  </si>
  <si>
    <t>Абсалямовское</t>
  </si>
  <si>
    <t>92654401</t>
  </si>
  <si>
    <t>92654402</t>
  </si>
  <si>
    <t>Байряки-Тамакское</t>
  </si>
  <si>
    <t>92654408</t>
  </si>
  <si>
    <t>Байрякинское</t>
  </si>
  <si>
    <t>92654405</t>
  </si>
  <si>
    <t>Дым-Тамакское</t>
  </si>
  <si>
    <t>92654412</t>
  </si>
  <si>
    <t>Каракашлинское</t>
  </si>
  <si>
    <t>92654420</t>
  </si>
  <si>
    <t>Старокаразерикское</t>
  </si>
  <si>
    <t>92654435</t>
  </si>
  <si>
    <t>Ташкичуйское</t>
  </si>
  <si>
    <t>92654440</t>
  </si>
  <si>
    <t>Уруссинское</t>
  </si>
  <si>
    <t>92654445</t>
  </si>
  <si>
    <t>Ютазинское</t>
  </si>
  <si>
    <t>92654455</t>
  </si>
  <si>
    <t>поселок городского типа Уруссу</t>
  </si>
  <si>
    <t>92654151</t>
  </si>
  <si>
    <t>МО_ОКТМО</t>
  </si>
  <si>
    <t>№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</si>
  <si>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</si>
  <si>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</si>
  <si>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</si>
  <si>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Нет доступных обновлений для отчёта с кодом FAS.JKH.OPEN.INFO.REQUEST.HVS!</t>
  </si>
  <si>
    <t>01.01.2023</t>
  </si>
  <si>
    <t>31.12.2023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</si>
  <si>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</si>
  <si>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</si>
  <si>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</si>
  <si>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</si>
  <si>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</si>
  <si>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</si>
  <si>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</si>
  <si>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</si>
  <si>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2642</t>
  </si>
  <si>
    <t>28493154</t>
  </si>
  <si>
    <t>АО "Азнакаевское ПТС"</t>
  </si>
  <si>
    <t>1643013463</t>
  </si>
  <si>
    <t>164301001</t>
  </si>
  <si>
    <t>26402601</t>
  </si>
  <si>
    <t>АО "Альметьевск-Водоканал"</t>
  </si>
  <si>
    <t>1644034674</t>
  </si>
  <si>
    <t>164401001</t>
  </si>
  <si>
    <t>30364005</t>
  </si>
  <si>
    <t>АО "Аммоний"</t>
  </si>
  <si>
    <t>1627005779</t>
  </si>
  <si>
    <t>997550001</t>
  </si>
  <si>
    <t>26354328</t>
  </si>
  <si>
    <t>АО "Балтасинское МПП ЖКХ"</t>
  </si>
  <si>
    <t>1612005906</t>
  </si>
  <si>
    <t>161201001</t>
  </si>
  <si>
    <t>28868827</t>
  </si>
  <si>
    <t>АО "Буинск-Водоканал"</t>
  </si>
  <si>
    <t>1614007578</t>
  </si>
  <si>
    <t>161401001</t>
  </si>
  <si>
    <t>26354423</t>
  </si>
  <si>
    <t>АО "Водопроводно-канализационное и энергетическое хозяйство"</t>
  </si>
  <si>
    <t>1651035245</t>
  </si>
  <si>
    <t>165101001</t>
  </si>
  <si>
    <t>26354332</t>
  </si>
  <si>
    <t>АО "Высокогорские коммунальные сети"</t>
  </si>
  <si>
    <t>1616016031</t>
  </si>
  <si>
    <t>161601001</t>
  </si>
  <si>
    <t>30791606</t>
  </si>
  <si>
    <t>АО "ГУ ЖКХ"</t>
  </si>
  <si>
    <t>5116000922</t>
  </si>
  <si>
    <t>166045001</t>
  </si>
  <si>
    <t>26560525</t>
  </si>
  <si>
    <t>511601001</t>
  </si>
  <si>
    <t>13-05-2009 00:00:00</t>
  </si>
  <si>
    <t>30335229</t>
  </si>
  <si>
    <t>770401001</t>
  </si>
  <si>
    <t>29645570</t>
  </si>
  <si>
    <t>АО "ЗВКС"</t>
  </si>
  <si>
    <t>1648041104</t>
  </si>
  <si>
    <t>164801001</t>
  </si>
  <si>
    <t>26322532</t>
  </si>
  <si>
    <t>АО "КМПО"</t>
  </si>
  <si>
    <t>1657005416</t>
  </si>
  <si>
    <t>166101001</t>
  </si>
  <si>
    <t>26508783</t>
  </si>
  <si>
    <t>АО "Казанский оптико-механический завод"</t>
  </si>
  <si>
    <t>1660004229</t>
  </si>
  <si>
    <t>168150001</t>
  </si>
  <si>
    <t>26402595</t>
  </si>
  <si>
    <t>АО "Коммунальные сети Мензелинского района"</t>
  </si>
  <si>
    <t>1628006905</t>
  </si>
  <si>
    <t>162801001</t>
  </si>
  <si>
    <t>30906854</t>
  </si>
  <si>
    <t>АО "Кузембетьевский РМЗ"</t>
  </si>
  <si>
    <t>1628000773</t>
  </si>
  <si>
    <t>26405831</t>
  </si>
  <si>
    <t>АО "Мамадышский водоканал"</t>
  </si>
  <si>
    <t>1626008223</t>
  </si>
  <si>
    <t>162601001</t>
  </si>
  <si>
    <t>26322533</t>
  </si>
  <si>
    <t>АО "Международный аэропорт "Казань"</t>
  </si>
  <si>
    <t>1660000344</t>
  </si>
  <si>
    <t>162401001</t>
  </si>
  <si>
    <t>26354354</t>
  </si>
  <si>
    <t>АО "Муслюмовские инженерные сети"</t>
  </si>
  <si>
    <t>1629003801</t>
  </si>
  <si>
    <t>162901001</t>
  </si>
  <si>
    <t>26354356</t>
  </si>
  <si>
    <t>АО "Нурлатские тепловые сети"</t>
  </si>
  <si>
    <t>1632009786</t>
  </si>
  <si>
    <t>163201001</t>
  </si>
  <si>
    <t>30353826</t>
  </si>
  <si>
    <t>АО "ОЭЗ "Иннополис"</t>
  </si>
  <si>
    <t>1655265698</t>
  </si>
  <si>
    <t>161501001</t>
  </si>
  <si>
    <t>26322562</t>
  </si>
  <si>
    <t>АО "ОЭЗ ППТ "Алабуга"</t>
  </si>
  <si>
    <t>1646019914</t>
  </si>
  <si>
    <t>164601001</t>
  </si>
  <si>
    <t>27908518</t>
  </si>
  <si>
    <t>АО "ПОЗиС</t>
  </si>
  <si>
    <t>1648032420</t>
  </si>
  <si>
    <t>19-12-2011 00:00:00</t>
  </si>
  <si>
    <t>27556424</t>
  </si>
  <si>
    <t>АО "РПО "Таткоммунэнерго"</t>
  </si>
  <si>
    <t>1660093204</t>
  </si>
  <si>
    <t>166001001</t>
  </si>
  <si>
    <t>26322556</t>
  </si>
  <si>
    <t>АО "СК "Энерготехника"</t>
  </si>
  <si>
    <t>1660110837</t>
  </si>
  <si>
    <t>26405842</t>
  </si>
  <si>
    <t>АО "СОВ-НКНХ"</t>
  </si>
  <si>
    <t>1651052730</t>
  </si>
  <si>
    <t>26354361</t>
  </si>
  <si>
    <t>АО "Сабинское МПП ЖКХ"</t>
  </si>
  <si>
    <t>1635005846</t>
  </si>
  <si>
    <t>163501001</t>
  </si>
  <si>
    <t>26601772</t>
  </si>
  <si>
    <t>АО "Судоходная компания "Татфлот"</t>
  </si>
  <si>
    <t>1655063726</t>
  </si>
  <si>
    <t>28427136</t>
  </si>
  <si>
    <t>АО "ТАНЕКО"</t>
  </si>
  <si>
    <t>1651044095</t>
  </si>
  <si>
    <t>997250001</t>
  </si>
  <si>
    <t>26541828</t>
  </si>
  <si>
    <t>АО "ТГК-16"</t>
  </si>
  <si>
    <t>1655189422</t>
  </si>
  <si>
    <t>785150001</t>
  </si>
  <si>
    <t>26489288</t>
  </si>
  <si>
    <t>АО "Татэнерго"</t>
  </si>
  <si>
    <t>1657036630</t>
  </si>
  <si>
    <t>165501001</t>
  </si>
  <si>
    <t>01-02-2009 00:00:00</t>
  </si>
  <si>
    <t>26405861</t>
  </si>
  <si>
    <t>АО "Тетюши-водоканал"</t>
  </si>
  <si>
    <t>1638004833</t>
  </si>
  <si>
    <t>163801001</t>
  </si>
  <si>
    <t>28953157</t>
  </si>
  <si>
    <t>АО "Транснефть-Прикамье"</t>
  </si>
  <si>
    <t>1645000340</t>
  </si>
  <si>
    <t>28932690</t>
  </si>
  <si>
    <t>АО "Чистополь-Водоканал"</t>
  </si>
  <si>
    <t>1652022810</t>
  </si>
  <si>
    <t>165201001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</si>
  <si>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</si>
  <si>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</si>
  <si>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</si>
  <si>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</si>
  <si>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26508701</t>
  </si>
  <si>
    <t>ИП Зарипов Н.Г.</t>
  </si>
  <si>
    <t>163100024393</t>
  </si>
  <si>
    <t>отсутствует</t>
  </si>
  <si>
    <t>30894265</t>
  </si>
  <si>
    <t>ИП Мордвин О. В.</t>
  </si>
  <si>
    <t>183504246637</t>
  </si>
  <si>
    <t>31336366</t>
  </si>
  <si>
    <t>ИП Порабкович Е.П.</t>
  </si>
  <si>
    <t>165042306350</t>
  </si>
  <si>
    <t>27995794</t>
  </si>
  <si>
    <t>КФХ "Козлова М.И."</t>
  </si>
  <si>
    <t>163100013225</t>
  </si>
  <si>
    <t>26807701</t>
  </si>
  <si>
    <t>Казанская ТЭЦ-1 - филиал АО "Татэнерго"</t>
  </si>
  <si>
    <t>165902001</t>
  </si>
  <si>
    <t>26807704</t>
  </si>
  <si>
    <t>Казанская ТЭЦ-2 - филиал АО "Татэнерго"</t>
  </si>
  <si>
    <t>166102001</t>
  </si>
  <si>
    <t>26804882</t>
  </si>
  <si>
    <t>Казанский филиал Акционерного общества "Девелоперская корпорация "Антей"</t>
  </si>
  <si>
    <t>5029087035</t>
  </si>
  <si>
    <t>163302001</t>
  </si>
  <si>
    <t>26813966</t>
  </si>
  <si>
    <t>Казанское РНУ - филиал АО "Транснефть-Прикамье"</t>
  </si>
  <si>
    <t>165543001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</si>
  <si>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</si>
  <si>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</si>
  <si>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631145034</t>
  </si>
  <si>
    <t>26354341</t>
  </si>
  <si>
    <t>Лечебно - профилактическое частное учреждение профсоюзов санаторий "Васильевский"</t>
  </si>
  <si>
    <t>1620000411</t>
  </si>
  <si>
    <t>162001001</t>
  </si>
  <si>
    <t>26354350</t>
  </si>
  <si>
    <t>Лечебно-профилактическое частное учреждение профсоюзов Санаторий "Бакирово"</t>
  </si>
  <si>
    <t>1625000119</t>
  </si>
  <si>
    <t>164901001</t>
  </si>
  <si>
    <t>26354352</t>
  </si>
  <si>
    <t>Лечебно-профилактическое частное учреждение профсоюзов санаторий "Шифалы су (целебная вода) - Ижминводы"</t>
  </si>
  <si>
    <t>1627000509</t>
  </si>
  <si>
    <t>162701001</t>
  </si>
  <si>
    <t>31503625</t>
  </si>
  <si>
    <t>МКП "Водоканал"</t>
  </si>
  <si>
    <t>1651088938</t>
  </si>
  <si>
    <t>28827948</t>
  </si>
  <si>
    <t>МКП БМР "Водоканал"</t>
  </si>
  <si>
    <t>1611290182</t>
  </si>
  <si>
    <t>161101001</t>
  </si>
  <si>
    <t>26354325</t>
  </si>
  <si>
    <t>МУП "Атнинское ЖКХ"</t>
  </si>
  <si>
    <t>1610002473</t>
  </si>
  <si>
    <t>161001001</t>
  </si>
  <si>
    <t>28817030</t>
  </si>
  <si>
    <t>МУП "Благоустройство и озеленение"</t>
  </si>
  <si>
    <t>1629004227</t>
  </si>
  <si>
    <t>162900001</t>
  </si>
  <si>
    <t>26405877</t>
  </si>
  <si>
    <t>МУП "Водоканал"</t>
  </si>
  <si>
    <t>1653006666</t>
  </si>
  <si>
    <t>28507710</t>
  </si>
  <si>
    <t>МУП "Волжанка"</t>
  </si>
  <si>
    <t>1615007482</t>
  </si>
  <si>
    <t>27900153</t>
  </si>
  <si>
    <t>МУП "Елабужский Водоканал"</t>
  </si>
  <si>
    <t>1646033740</t>
  </si>
  <si>
    <t>16-10-2012 00:00:00</t>
  </si>
  <si>
    <t>26405916</t>
  </si>
  <si>
    <t>МУП "ЖКХ (Инженерные сети)"</t>
  </si>
  <si>
    <t>1644045186</t>
  </si>
  <si>
    <t>26354344</t>
  </si>
  <si>
    <t>МУП "Кайбицкое ЖКХ"</t>
  </si>
  <si>
    <t>1621000252</t>
  </si>
  <si>
    <t>162101001</t>
  </si>
  <si>
    <t>28794019</t>
  </si>
  <si>
    <t>МУП "Коммунальные сети Черемшанского района"</t>
  </si>
  <si>
    <t>1640006796</t>
  </si>
  <si>
    <t>164001001</t>
  </si>
  <si>
    <t>31442475</t>
  </si>
  <si>
    <t>МУП "Коммунсервис"</t>
  </si>
  <si>
    <t>1604011286</t>
  </si>
  <si>
    <t>160401001</t>
  </si>
  <si>
    <t>04-03-2020 00:00:00</t>
  </si>
  <si>
    <t>31334723</t>
  </si>
  <si>
    <t>МУП "Макулово"</t>
  </si>
  <si>
    <t>1615007429</t>
  </si>
  <si>
    <t>28792037</t>
  </si>
  <si>
    <t>МУП "Нижний Услон"</t>
  </si>
  <si>
    <t>1615007316</t>
  </si>
  <si>
    <t>30991684</t>
  </si>
  <si>
    <t>МУП "Новошешминское ЖКХ"</t>
  </si>
  <si>
    <t>1631009663</t>
  </si>
  <si>
    <t>163101001</t>
  </si>
  <si>
    <t>26354343</t>
  </si>
  <si>
    <t>МУП "Нурлатское МПП ЖКХ"</t>
  </si>
  <si>
    <t>1620002144</t>
  </si>
  <si>
    <t>31004867</t>
  </si>
  <si>
    <t>МУП "Перспектива"</t>
  </si>
  <si>
    <t>1617005900</t>
  </si>
  <si>
    <t>161701001</t>
  </si>
  <si>
    <t>31354688</t>
  </si>
  <si>
    <t>МУП "Пестречинские коммунальные сети"</t>
  </si>
  <si>
    <t>1633009669</t>
  </si>
  <si>
    <t>163301001</t>
  </si>
  <si>
    <t>28536182</t>
  </si>
  <si>
    <t>МУП "Печищи"</t>
  </si>
  <si>
    <t>1615007700</t>
  </si>
  <si>
    <t>28819417</t>
  </si>
  <si>
    <t>МУП "Прогресс"</t>
  </si>
  <si>
    <t>1617004310</t>
  </si>
  <si>
    <t>26354376</t>
  </si>
  <si>
    <t>МУП "Сельхозжилсервис"</t>
  </si>
  <si>
    <t>1643006561</t>
  </si>
  <si>
    <t>28983667</t>
  </si>
  <si>
    <t>МУП "Теплоэнергосервис"</t>
  </si>
  <si>
    <t>1634009125</t>
  </si>
  <si>
    <t>163401001</t>
  </si>
  <si>
    <t>30796651</t>
  </si>
  <si>
    <t>МУП "УК"</t>
  </si>
  <si>
    <t>1633607147</t>
  </si>
  <si>
    <t>28943188</t>
  </si>
  <si>
    <t>МУП "Управление ЖКХ Менделеевского муниципального района"</t>
  </si>
  <si>
    <t>1627009678</t>
  </si>
  <si>
    <t>27840693</t>
  </si>
  <si>
    <t>МУП "Уют"</t>
  </si>
  <si>
    <t>1622006909</t>
  </si>
  <si>
    <t>162201001</t>
  </si>
  <si>
    <t>11-03-2012 00:00:00</t>
  </si>
  <si>
    <t>28449529</t>
  </si>
  <si>
    <t>Нижнекамская ТЭЦ (ПТК-1) -филиал ОАО "ТГК-16"</t>
  </si>
  <si>
    <t>165143001</t>
  </si>
  <si>
    <t>26405741</t>
  </si>
  <si>
    <t>ОАО "Алексеевскводоканал"</t>
  </si>
  <si>
    <t>1605004556</t>
  </si>
  <si>
    <t>160501001</t>
  </si>
  <si>
    <t>28492948</t>
  </si>
  <si>
    <t>ОАО "Зеленодольский завод имени А.М.Горького" Санаторий-профилакторий "Дельфин"</t>
  </si>
  <si>
    <t>1648013442</t>
  </si>
  <si>
    <t>27796151</t>
  </si>
  <si>
    <t>ОАО "Ипотечное агентство Республики Татарстан"</t>
  </si>
  <si>
    <t>1655071678</t>
  </si>
  <si>
    <t>27568731</t>
  </si>
  <si>
    <t>ОАО "Казанский завод синтетического каучука"</t>
  </si>
  <si>
    <t>1659032038</t>
  </si>
  <si>
    <t>165901001</t>
  </si>
  <si>
    <t>11-01-2012 00:00:00</t>
  </si>
  <si>
    <t>26354346</t>
  </si>
  <si>
    <t>ОАО "Камско-Устьинские коммунальные сети"</t>
  </si>
  <si>
    <t>1622005013</t>
  </si>
  <si>
    <t>26354329</t>
  </si>
  <si>
    <t>ОАО "Киятское МПП ЖКХ"</t>
  </si>
  <si>
    <t>1614007507</t>
  </si>
  <si>
    <t>26354431</t>
  </si>
  <si>
    <t>ОАО "Коммунальные сети Черемшанского района"</t>
  </si>
  <si>
    <t>1640004157</t>
  </si>
  <si>
    <t>26405761</t>
  </si>
  <si>
    <t>ОАО "Куйбышевско-Затонские коммунальные сети"</t>
  </si>
  <si>
    <t>1622005020</t>
  </si>
  <si>
    <t>26405859</t>
  </si>
  <si>
    <t>ОАО "Масловский"</t>
  </si>
  <si>
    <t>1634003860</t>
  </si>
  <si>
    <t>26354323</t>
  </si>
  <si>
    <t>ОАО "Новокинерское МПП ЖКХ"</t>
  </si>
  <si>
    <t>1609009347</t>
  </si>
  <si>
    <t>160901001</t>
  </si>
  <si>
    <t>27773250</t>
  </si>
  <si>
    <t>ОАО "Управление капитального строительства инженерных сетей и развития энергосберегающих технологий Республики Татарстан"</t>
  </si>
  <si>
    <t>1655229717</t>
  </si>
  <si>
    <t>26354360</t>
  </si>
  <si>
    <t>ОАО "Шеморданское МПП ЖКХ Сабинского района"</t>
  </si>
  <si>
    <t>1635005684</t>
  </si>
  <si>
    <t>28507936</t>
  </si>
  <si>
    <t>ОАО им.Н.Е.Токарликова</t>
  </si>
  <si>
    <t>1607000853</t>
  </si>
  <si>
    <t>26405759</t>
  </si>
  <si>
    <t>ООО " Водоканал"</t>
  </si>
  <si>
    <t>1601005735</t>
  </si>
  <si>
    <t>160101001</t>
  </si>
  <si>
    <t>05-05-2007 00:00:00</t>
  </si>
  <si>
    <t>30345894</t>
  </si>
  <si>
    <t>ООО "АКВАСНАБ"</t>
  </si>
  <si>
    <t>1633608542</t>
  </si>
  <si>
    <t>26405995</t>
  </si>
  <si>
    <t>ООО "Айзат"</t>
  </si>
  <si>
    <t>1644046574</t>
  </si>
  <si>
    <t>27018980</t>
  </si>
  <si>
    <t>ООО "Алькеевские Коммунальные сети"</t>
  </si>
  <si>
    <t>1606006531</t>
  </si>
  <si>
    <t>160601001</t>
  </si>
  <si>
    <t>10-06-2011 00:00:00</t>
  </si>
  <si>
    <t>26402600</t>
  </si>
  <si>
    <t>ООО "БРИГ"</t>
  </si>
  <si>
    <t>1651046871</t>
  </si>
  <si>
    <t>26405803</t>
  </si>
  <si>
    <t>ООО "Бирюлинские коммунальные сети"</t>
  </si>
  <si>
    <t>1616018261</t>
  </si>
  <si>
    <t>26405778</t>
  </si>
  <si>
    <t>ООО "Бугульма-Водоканал"</t>
  </si>
  <si>
    <t>1645016886</t>
  </si>
  <si>
    <t>164501001</t>
  </si>
  <si>
    <t>31508002</t>
  </si>
  <si>
    <t>ООО "В-Сервис"</t>
  </si>
  <si>
    <t>1660364599</t>
  </si>
  <si>
    <t>31423889</t>
  </si>
  <si>
    <t>ООО "ВОДОКАНАЛ-НКП"</t>
  </si>
  <si>
    <t>1651087170</t>
  </si>
  <si>
    <t>27-05-2020 00:00:00</t>
  </si>
  <si>
    <t>28261165</t>
  </si>
  <si>
    <t>ООО "Вода района"</t>
  </si>
  <si>
    <t>1649020837</t>
  </si>
  <si>
    <t>09-08-2013 00:00:00</t>
  </si>
  <si>
    <t>26405822</t>
  </si>
  <si>
    <t>ООО "ВодоТехноСервис"</t>
  </si>
  <si>
    <t>1623010400</t>
  </si>
  <si>
    <t>162301001</t>
  </si>
  <si>
    <t>30990099</t>
  </si>
  <si>
    <t>ООО "Водоканал Осиново"</t>
  </si>
  <si>
    <t>1648046600</t>
  </si>
  <si>
    <t>31355277</t>
  </si>
  <si>
    <t>ООО "Водоканал Сервис"</t>
  </si>
  <si>
    <t>1648050860</t>
  </si>
  <si>
    <t>26405897</t>
  </si>
  <si>
    <t>ООО "Водоканал"</t>
  </si>
  <si>
    <t>1605005091</t>
  </si>
  <si>
    <t>28449361</t>
  </si>
  <si>
    <t>1649021125</t>
  </si>
  <si>
    <t>28018939</t>
  </si>
  <si>
    <t>ООО "Водоканал-КП"</t>
  </si>
  <si>
    <t>1651067952</t>
  </si>
  <si>
    <t>14-12-2012 00:00:00</t>
  </si>
  <si>
    <t>26405775</t>
  </si>
  <si>
    <t>ООО "Водоканал-Сервис"</t>
  </si>
  <si>
    <t>1609010800</t>
  </si>
  <si>
    <t>28902265</t>
  </si>
  <si>
    <t>ООО "Газпром теплоэнерго Казань"</t>
  </si>
  <si>
    <t>1655317579</t>
  </si>
  <si>
    <t>12-01-2015 00:00:00</t>
  </si>
  <si>
    <t>26863745</t>
  </si>
  <si>
    <t>ООО "ГидроСервис"</t>
  </si>
  <si>
    <t>1604008847</t>
  </si>
  <si>
    <t>26405922</t>
  </si>
  <si>
    <t>ООО "ЖКПСП "Инфосервис"</t>
  </si>
  <si>
    <t>1644037957</t>
  </si>
  <si>
    <t>26550595</t>
  </si>
  <si>
    <t>ООО "ЖКХ ст. Калейкино"</t>
  </si>
  <si>
    <t>1644058160</t>
  </si>
  <si>
    <t>26402598</t>
  </si>
  <si>
    <t>ООО "ЖКХ-Миннибаево"</t>
  </si>
  <si>
    <t>1644042266</t>
  </si>
  <si>
    <t>26405915</t>
  </si>
  <si>
    <t>ООО "ЖКХ-Шешма"</t>
  </si>
  <si>
    <t>1644040558</t>
  </si>
  <si>
    <t>26405773</t>
  </si>
  <si>
    <t>ООО "ЖилКомСервис"</t>
  </si>
  <si>
    <t>1608007192</t>
  </si>
  <si>
    <t>160801001</t>
  </si>
  <si>
    <t>26509740</t>
  </si>
  <si>
    <t>ООО "Жилбыт"</t>
  </si>
  <si>
    <t>1633606697</t>
  </si>
  <si>
    <t>27746036</t>
  </si>
  <si>
    <t>ООО "Жилищно-коммунальные услуги"</t>
  </si>
  <si>
    <t>1648028858</t>
  </si>
  <si>
    <t>12-06-2012 00:00:00</t>
  </si>
  <si>
    <t>28975173</t>
  </si>
  <si>
    <t>ООО "Заинский Водоканал"</t>
  </si>
  <si>
    <t>1647016930</t>
  </si>
  <si>
    <t>164701001</t>
  </si>
  <si>
    <t>31576411</t>
  </si>
  <si>
    <t>ООО "Инженерные коммуникации"</t>
  </si>
  <si>
    <t>1646049644</t>
  </si>
  <si>
    <t>29-10-2021 00:00:00</t>
  </si>
  <si>
    <t>26354358</t>
  </si>
  <si>
    <t>ООО "Инженерные сети Кощаковские"</t>
  </si>
  <si>
    <t>1633006160</t>
  </si>
  <si>
    <t>30814015</t>
  </si>
  <si>
    <t>ООО "Интеграция"</t>
  </si>
  <si>
    <t>1658191691</t>
  </si>
  <si>
    <t>165801001</t>
  </si>
  <si>
    <t>26354348</t>
  </si>
  <si>
    <t>ООО "КАРСАР"</t>
  </si>
  <si>
    <t>1624004368</t>
  </si>
  <si>
    <t>26406312</t>
  </si>
  <si>
    <t>ООО "КФХ" Архангельское"</t>
  </si>
  <si>
    <t>1631004111</t>
  </si>
  <si>
    <t>28508752</t>
  </si>
  <si>
    <t>ООО "КЭСП"</t>
  </si>
  <si>
    <t>1651037732</t>
  </si>
  <si>
    <t>30848652</t>
  </si>
  <si>
    <t>ООО "Керамика-Синтез"</t>
  </si>
  <si>
    <t>1615004548</t>
  </si>
  <si>
    <t>26354369</t>
  </si>
  <si>
    <t>ООО "Коммунальные сети - Бетьки"</t>
  </si>
  <si>
    <t>1639035143</t>
  </si>
  <si>
    <t>163901001</t>
  </si>
  <si>
    <t>26791391</t>
  </si>
  <si>
    <t>ООО "Коммунальные сети - Круглое Поле"</t>
  </si>
  <si>
    <t>1639044500</t>
  </si>
  <si>
    <t>26354368</t>
  </si>
  <si>
    <t>ООО "Коммунальные сети - Татарстан"</t>
  </si>
  <si>
    <t>1639035055</t>
  </si>
  <si>
    <t>26412782</t>
  </si>
  <si>
    <t>ООО "Коммунальные сети Дрожжаное"</t>
  </si>
  <si>
    <t>1617004014</t>
  </si>
  <si>
    <t>27830961</t>
  </si>
  <si>
    <t>ООО "Куркачинские сети"</t>
  </si>
  <si>
    <t>1616022290</t>
  </si>
  <si>
    <t>04-06-2012 00:00:00</t>
  </si>
  <si>
    <t>26405825</t>
  </si>
  <si>
    <t>ООО "Лаишевский Коммунальный Сервис"</t>
  </si>
  <si>
    <t>1624010851</t>
  </si>
  <si>
    <t>30346024</t>
  </si>
  <si>
    <t>ООО "Лениногорские тепловые сети"</t>
  </si>
  <si>
    <t>1649022584</t>
  </si>
  <si>
    <t>28272949</t>
  </si>
  <si>
    <t>ООО "МЁША"</t>
  </si>
  <si>
    <t>1619006218</t>
  </si>
  <si>
    <t>161901001</t>
  </si>
  <si>
    <t>23-08-2013 00:00:00</t>
  </si>
  <si>
    <t>28466743</t>
  </si>
  <si>
    <t>ООО "МКД Сервис"</t>
  </si>
  <si>
    <t>1648037193</t>
  </si>
  <si>
    <t>26508778</t>
  </si>
  <si>
    <t>ООО "Менделеевсказот"</t>
  </si>
  <si>
    <t>1627005000</t>
  </si>
  <si>
    <t>31475446</t>
  </si>
  <si>
    <t>ООО "Мензелинская управляющая компания"</t>
  </si>
  <si>
    <t>1628009215</t>
  </si>
  <si>
    <t>26405806</t>
  </si>
  <si>
    <t>ООО "Нижневязовской жилкомсервис"</t>
  </si>
  <si>
    <t>1648043158</t>
  </si>
  <si>
    <t>26542465</t>
  </si>
  <si>
    <t>ООО "Нижнекамская ТЭЦ"</t>
  </si>
  <si>
    <t>1651057954</t>
  </si>
  <si>
    <t>28422851</t>
  </si>
  <si>
    <t>ООО "Нижнекамский Жилкомсервис"</t>
  </si>
  <si>
    <t>1651068882</t>
  </si>
  <si>
    <t>26354355</t>
  </si>
  <si>
    <t>ООО "Новошешминское МПП ЖКХ"</t>
  </si>
  <si>
    <t>1631003213</t>
  </si>
  <si>
    <t>28830173</t>
  </si>
  <si>
    <t>ООО "ПСК XXI век"</t>
  </si>
  <si>
    <t>1655094562</t>
  </si>
  <si>
    <t>26793317</t>
  </si>
  <si>
    <t>ООО "ПЭСТ"</t>
  </si>
  <si>
    <t>1651057270</t>
  </si>
  <si>
    <t>29648308</t>
  </si>
  <si>
    <t>ООО "Плауэн"</t>
  </si>
  <si>
    <t>1656070050</t>
  </si>
  <si>
    <t>165601001</t>
  </si>
  <si>
    <t>26508631</t>
  </si>
  <si>
    <t>ООО "Промочистка"</t>
  </si>
  <si>
    <t>1632010887</t>
  </si>
  <si>
    <t>01-01-2010 00:00:00</t>
  </si>
  <si>
    <t>28828300</t>
  </si>
  <si>
    <t>ООО "РСК"</t>
  </si>
  <si>
    <t>1660200738</t>
  </si>
  <si>
    <t>26405826</t>
  </si>
  <si>
    <t>ООО "РСК" Инженерные Технологии"</t>
  </si>
  <si>
    <t>1624010844</t>
  </si>
  <si>
    <t>30856907</t>
  </si>
  <si>
    <t>ООО "РСО "ЭКО"</t>
  </si>
  <si>
    <t>1633006837</t>
  </si>
  <si>
    <t>28821707</t>
  </si>
  <si>
    <t>ООО "Родник"</t>
  </si>
  <si>
    <t>1614012070</t>
  </si>
  <si>
    <t>31243870</t>
  </si>
  <si>
    <t>ООО "СК-16"</t>
  </si>
  <si>
    <t>1658159338</t>
  </si>
  <si>
    <t>01-10-2014 00:00:00</t>
  </si>
  <si>
    <t>31335952</t>
  </si>
  <si>
    <t>ООО "СКС"</t>
  </si>
  <si>
    <t>1624016892</t>
  </si>
  <si>
    <t>26641541</t>
  </si>
  <si>
    <t>ООО "Светводканал"</t>
  </si>
  <si>
    <t>1636006352</t>
  </si>
  <si>
    <t>163601001</t>
  </si>
  <si>
    <t>26354364</t>
  </si>
  <si>
    <t>ООО "Спасские коммунальные сети"</t>
  </si>
  <si>
    <t>1637005369</t>
  </si>
  <si>
    <t>163701001</t>
  </si>
  <si>
    <t>30847450</t>
  </si>
  <si>
    <t>ООО "Спецтехника"</t>
  </si>
  <si>
    <t>1632016215</t>
  </si>
  <si>
    <t>31509043</t>
  </si>
  <si>
    <t>ООО "ТГ"</t>
  </si>
  <si>
    <t>1659216451</t>
  </si>
  <si>
    <t>30946055</t>
  </si>
  <si>
    <t>ООО "ТИС"</t>
  </si>
  <si>
    <t>1646038804</t>
  </si>
  <si>
    <t>31364662</t>
  </si>
  <si>
    <t>ООО "ТатСтройКа"</t>
  </si>
  <si>
    <t>1658147646</t>
  </si>
  <si>
    <t>26322549</t>
  </si>
  <si>
    <t>ООО "Теплосервис"</t>
  </si>
  <si>
    <t>1604005405</t>
  </si>
  <si>
    <t>26407393</t>
  </si>
  <si>
    <t>1647013601</t>
  </si>
  <si>
    <t>28266282</t>
  </si>
  <si>
    <t>ООО "Теплоснабсервис"</t>
  </si>
  <si>
    <t>1655256968</t>
  </si>
  <si>
    <t>26511105</t>
  </si>
  <si>
    <t>ООО "Теплострой"</t>
  </si>
  <si>
    <t>1633606560</t>
  </si>
  <si>
    <t>31434101</t>
  </si>
  <si>
    <t>ООО "Тихоново-сервис"</t>
  </si>
  <si>
    <t>1627017911</t>
  </si>
  <si>
    <t>28823340</t>
  </si>
  <si>
    <t>ООО "Тукаевский водоканал"</t>
  </si>
  <si>
    <t>1639046811</t>
  </si>
  <si>
    <t>30855382</t>
  </si>
  <si>
    <t>ООО "УК "Загородный клуб"</t>
  </si>
  <si>
    <t>1656069819</t>
  </si>
  <si>
    <t>28828635</t>
  </si>
  <si>
    <t>ООО "УК "Осиново"</t>
  </si>
  <si>
    <t>1648031152</t>
  </si>
  <si>
    <t>31354554</t>
  </si>
  <si>
    <t>ООО "УК "Созидание"</t>
  </si>
  <si>
    <t>1619005951</t>
  </si>
  <si>
    <t>27898303</t>
  </si>
  <si>
    <t>ООО "УПТЖ для ППД"</t>
  </si>
  <si>
    <t>1644066080</t>
  </si>
  <si>
    <t>27686388</t>
  </si>
  <si>
    <t>ООО "Управление"</t>
  </si>
  <si>
    <t>1612005455</t>
  </si>
  <si>
    <t>28794665</t>
  </si>
  <si>
    <t>ООО "Управляющая компания "Нефтяник"</t>
  </si>
  <si>
    <t>1645029349</t>
  </si>
  <si>
    <t>26405899</t>
  </si>
  <si>
    <t>ООО "Управляющая компания "Ореховка"</t>
  </si>
  <si>
    <t>1657075332</t>
  </si>
  <si>
    <t>165701001</t>
  </si>
  <si>
    <t>31444763</t>
  </si>
  <si>
    <t>ООО "Управляющая компания "СМП-184"</t>
  </si>
  <si>
    <t>1601008711</t>
  </si>
  <si>
    <t>31337960</t>
  </si>
  <si>
    <t>ООО "Управляющая компания "Технополис "Новая Тура"</t>
  </si>
  <si>
    <t>1655228689</t>
  </si>
  <si>
    <t>27829636</t>
  </si>
  <si>
    <t>ООО "Уруссу-Водоканал"</t>
  </si>
  <si>
    <t>1642005741</t>
  </si>
  <si>
    <t>164201001</t>
  </si>
  <si>
    <t>26491020</t>
  </si>
  <si>
    <t>ООО "Фирма "Никос  и Мария"</t>
  </si>
  <si>
    <t>1655031523</t>
  </si>
  <si>
    <t>28798446</t>
  </si>
  <si>
    <t>ООО "ЦВК"</t>
  </si>
  <si>
    <t>1624447095</t>
  </si>
  <si>
    <t>27761259</t>
  </si>
  <si>
    <t>ООО "Центр обслуживания поселений"</t>
  </si>
  <si>
    <t>1626013174</t>
  </si>
  <si>
    <t>03-05-2012 00:00:00</t>
  </si>
  <si>
    <t>26406006</t>
  </si>
  <si>
    <t>ООО "Ципьинское МПП ЖКХ"</t>
  </si>
  <si>
    <t>1612006787</t>
  </si>
  <si>
    <t>28857397</t>
  </si>
  <si>
    <t>ООО "Челныводоканал"</t>
  </si>
  <si>
    <t>1650297657</t>
  </si>
  <si>
    <t>165001001</t>
  </si>
  <si>
    <t>01-12-2014 00:00:00</t>
  </si>
  <si>
    <t>28982561</t>
  </si>
  <si>
    <t>ООО "Чистая вода"</t>
  </si>
  <si>
    <t>1632008197</t>
  </si>
  <si>
    <t>27836210</t>
  </si>
  <si>
    <t>ООО "Чистопольское сельское жилищно-коммунальное хозяйство"</t>
  </si>
  <si>
    <t>1652020019</t>
  </si>
  <si>
    <t>03-08-2012 00:00:00</t>
  </si>
  <si>
    <t>31356515</t>
  </si>
  <si>
    <t>ООО "ШУНЫТ"</t>
  </si>
  <si>
    <t>1821014502</t>
  </si>
  <si>
    <t>182101001</t>
  </si>
  <si>
    <t>26402599</t>
  </si>
  <si>
    <t>ООО "Шанс"</t>
  </si>
  <si>
    <t>1644041921</t>
  </si>
  <si>
    <t>26405734</t>
  </si>
  <si>
    <t>ООО "Шереметьевский ЖилСтройСервис"</t>
  </si>
  <si>
    <t>1651045420</t>
  </si>
  <si>
    <t>31336379</t>
  </si>
  <si>
    <t>ООО "Электрические сети"</t>
  </si>
  <si>
    <t>1660313890</t>
  </si>
  <si>
    <t>30798857</t>
  </si>
  <si>
    <t>ООО "Энергоресурс"</t>
  </si>
  <si>
    <t>1660252694</t>
  </si>
  <si>
    <t>26383226</t>
  </si>
  <si>
    <t>ООО «Газпром трансгаз Казань»</t>
  </si>
  <si>
    <t>1600000036</t>
  </si>
  <si>
    <t>31166318</t>
  </si>
  <si>
    <t>ООО «Октябрьские инженерные сети»</t>
  </si>
  <si>
    <t>1648045740</t>
  </si>
  <si>
    <t>26354427</t>
  </si>
  <si>
    <t>ООО ПКФ "Восток-Энерго"</t>
  </si>
  <si>
    <t>1652007515</t>
  </si>
  <si>
    <t>28141600</t>
  </si>
  <si>
    <t>ООО ПО "Коммунсервис-Актаныш"</t>
  </si>
  <si>
    <t>1604009537</t>
  </si>
  <si>
    <t>26407437</t>
  </si>
  <si>
    <t>ОСПК "Народное предприятие - Родная Земля"</t>
  </si>
  <si>
    <t>1646020155</t>
  </si>
  <si>
    <t>31300659</t>
  </si>
  <si>
    <t>Общество с ограниченной ответственностью "Районные Коммунальные Сети"</t>
  </si>
  <si>
    <t>1633007848</t>
  </si>
  <si>
    <t>27623195</t>
  </si>
  <si>
    <t>ПАО "Казаньоргсинтез"</t>
  </si>
  <si>
    <t>1658008723</t>
  </si>
  <si>
    <t>27664844</t>
  </si>
  <si>
    <t>26322515</t>
  </si>
  <si>
    <t>ПАО "Нижнекамскнефтехим"</t>
  </si>
  <si>
    <t>1651000010</t>
  </si>
  <si>
    <t>28507852</t>
  </si>
  <si>
    <t>ПАО "Татнефть" им.В.Д.Шашина"</t>
  </si>
  <si>
    <t>1644003838</t>
  </si>
  <si>
    <t>164631002</t>
  </si>
  <si>
    <t>28096875</t>
  </si>
  <si>
    <t>Птицефабрика "Яратель" филиал ООО "Птицеводческий комплекс "Ак барс"</t>
  </si>
  <si>
    <t>1648022038</t>
  </si>
  <si>
    <t>162443001</t>
  </si>
  <si>
    <t>21-02-2013 00:00:00</t>
  </si>
  <si>
    <t>27958444</t>
  </si>
  <si>
    <t>Раифское СУВУ</t>
  </si>
  <si>
    <t>1620001863</t>
  </si>
  <si>
    <t>28968849</t>
  </si>
  <si>
    <t>ТСЖ "Апрель"</t>
  </si>
  <si>
    <t>1646032739</t>
  </si>
  <si>
    <t>26405869</t>
  </si>
  <si>
    <t>ТСЖ "Нефтебаза"</t>
  </si>
  <si>
    <t>1639025113</t>
  </si>
  <si>
    <t>28262238</t>
  </si>
  <si>
    <t>ТСЖ "Новая Тура"</t>
  </si>
  <si>
    <t>1648036496</t>
  </si>
  <si>
    <t>26453514</t>
  </si>
  <si>
    <t>ТСЖ "Тихоново-сервис"</t>
  </si>
  <si>
    <t>1627006483</t>
  </si>
  <si>
    <t>26354436</t>
  </si>
  <si>
    <t>ФГАОУ ВО "Казанский (Приволжский) федеральный университет"</t>
  </si>
  <si>
    <t>1655018018</t>
  </si>
  <si>
    <t>165401001</t>
  </si>
  <si>
    <t>30903763</t>
  </si>
  <si>
    <t>ФГБУ "ЦЖКУ" МИНОБОРОНЫ РОССИИ</t>
  </si>
  <si>
    <t>7729314745</t>
  </si>
  <si>
    <t>770101001</t>
  </si>
  <si>
    <t>26354459</t>
  </si>
  <si>
    <t>ФКП "Казанский государственный казенный пороховой завод"</t>
  </si>
  <si>
    <t>1656025681</t>
  </si>
  <si>
    <t>28272815</t>
  </si>
  <si>
    <t>Филиал "Спасский АО "УКС"</t>
  </si>
  <si>
    <t>163743001</t>
  </si>
  <si>
    <t>31307235</t>
  </si>
  <si>
    <t>Филиал АО "АБ ИнБев Эфес" в г.Казань</t>
  </si>
  <si>
    <t>5020037784</t>
  </si>
  <si>
    <t>165945003</t>
  </si>
  <si>
    <t>30914574</t>
  </si>
  <si>
    <t>Филиал ФГБУ "ЦЖКУ" МИНОБОРОНЫ РОССИИ (по ЦВО)</t>
  </si>
  <si>
    <t>667043001</t>
  </si>
  <si>
    <t>26467064</t>
  </si>
  <si>
    <t>Челнинский филиал ООО "Татнефть-АЗС Центр"</t>
  </si>
  <si>
    <t>1644040195</t>
  </si>
  <si>
    <t>163943001</t>
  </si>
  <si>
    <t>VS</t>
  </si>
  <si>
    <t>27.04.2022</t>
  </si>
  <si>
    <t>53-22/2002</t>
  </si>
  <si>
    <t>423600, РФ, Республика Татарстан, г.Елабуга, а/я 125</t>
  </si>
  <si>
    <t>Шагивалеев Тимур Наилевич</t>
  </si>
  <si>
    <t>Акмалова Татьяна Витальевна</t>
  </si>
  <si>
    <t>Заместитель руководителя проекта ОЦиТ</t>
  </si>
  <si>
    <t>TKornouhova@alabuga.ru</t>
  </si>
  <si>
    <t>+7 (85557) 5-94-56</t>
  </si>
  <si>
    <t>О</t>
  </si>
  <si>
    <t>Елабужский муниципальный район, Город Елабуга (92626101);</t>
  </si>
  <si>
    <t>Положение о закупках</t>
  </si>
  <si>
    <t>План закупок на 2022</t>
  </si>
  <si>
    <t>Информация о результатах проведенных закупочных процедур в 2021</t>
  </si>
  <si>
    <t>https://portal.eias.ru/Portal/DownloadPage.aspx?type=12&amp;guid=84f5b38b-baa1-44c1-9f43-d149d370877c</t>
  </si>
  <si>
    <t>https://portal.eias.ru/Portal/DownloadPage.aspx?type=12&amp;guid=c190a9d8-4e9b-4f6c-beab-c71969f1e35d</t>
  </si>
  <si>
    <t>https://portal.eias.ru/Portal/DownloadPage.aspx?type=12&amp;guid=42dae72a-7e85-450c-86da-8ee91fa34d6d</t>
  </si>
  <si>
    <t>https://portal.eias.ru/Portal/DownloadPage.aspx?type=12&amp;guid=12815468-6bd3-4238-840f-2e810cc864b1</t>
  </si>
  <si>
    <t>06.05.2022 19:37:36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</si>
</sst>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#,##0.000"/>
    <numFmt numFmtId="168" formatCode="_-* #,##0.00[$€-1]_-;\-* #,##0.00[$€-1]_-;_-* &quot;-&quot;??[$€-1]_-"/>
    <numFmt numFmtId="169" formatCode="000000"/>
    <numFmt numFmtId="170" formatCode="#,##0.0"/>
    <numFmt numFmtId="171" formatCode="#,##0.0000"/>
  </numFmts>
  <fonts count="105">
    <font>
      <sz val="9"/>
      <color indexed="11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ahoma"/>
      <family val="2"/>
      <charset val="204"/>
    </font>
    <font>
      <sz val="1"/>
      <color indexed="10"/>
      <name val="Tahoma"/>
      <family val="2"/>
      <charset val="204"/>
    </font>
    <font>
      <sz val="1"/>
      <color indexed="11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 style="thin">
        <color indexed="22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/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02">
    <xf numFmtId="49" fontId="0" fillId="0" borderId="0" applyBorder="0">
      <alignment vertical="top"/>
    </xf>
    <xf numFmtId="0" fontId="2" fillId="0" borderId="0"/>
    <xf numFmtId="168" fontId="2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6" fontId="3" fillId="0" borderId="0" applyFont="0" applyFill="0" applyBorder="0" applyAlignment="0" applyProtection="0"/>
    <xf numFmtId="170" fontId="5" fillId="2" borderId="0">
      <protection locked="0"/>
    </xf>
    <xf numFmtId="0" fontId="14" fillId="0" borderId="0" applyFill="0" applyBorder="0" applyProtection="0">
      <alignment vertical="center"/>
    </xf>
    <xf numFmtId="167" fontId="5" fillId="2" borderId="0">
      <protection locked="0"/>
    </xf>
    <xf numFmtId="171" fontId="5" fillId="2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7" fillId="3" borderId="1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2" fillId="5" borderId="1" applyNumberFormat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2" borderId="4" applyBorder="0">
      <alignment horizontal="right"/>
    </xf>
    <xf numFmtId="49" fontId="5" fillId="0" borderId="0" applyBorder="0">
      <alignment vertical="top"/>
    </xf>
    <xf numFmtId="0" fontId="21" fillId="0" borderId="0"/>
    <xf numFmtId="0" fontId="70" fillId="0" borderId="0"/>
    <xf numFmtId="0" fontId="71" fillId="0" borderId="0"/>
    <xf numFmtId="0" fontId="1" fillId="0" borderId="0"/>
    <xf numFmtId="0" fontId="37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7" fillId="0" borderId="0" applyBorder="0">
      <alignment vertical="top"/>
    </xf>
    <xf numFmtId="49" fontId="5" fillId="6" borderId="0" applyBorder="0">
      <alignment vertical="top"/>
    </xf>
    <xf numFmtId="49" fontId="34" fillId="7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1" fillId="0" borderId="0"/>
    <xf numFmtId="0" fontId="87" fillId="0" borderId="0" applyNumberFormat="0" applyFill="0" applyBorder="0" applyAlignment="0" applyProtection="0"/>
    <xf numFmtId="0" fontId="88" fillId="0" borderId="45" applyNumberFormat="0" applyFill="0" applyAlignment="0" applyProtection="0"/>
    <xf numFmtId="0" fontId="89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0" applyNumberFormat="0" applyFill="0" applyBorder="0" applyAlignment="0" applyProtection="0"/>
    <xf numFmtId="0" fontId="91" fillId="15" borderId="0" applyNumberFormat="0" applyBorder="0" applyAlignment="0" applyProtection="0"/>
    <xf numFmtId="0" fontId="92" fillId="16" borderId="0" applyNumberFormat="0" applyBorder="0" applyAlignment="0" applyProtection="0"/>
    <xf numFmtId="0" fontId="93" fillId="17" borderId="0" applyNumberFormat="0" applyBorder="0" applyAlignment="0" applyProtection="0"/>
    <xf numFmtId="0" fontId="94" fillId="18" borderId="48" applyNumberFormat="0" applyAlignment="0" applyProtection="0"/>
    <xf numFmtId="0" fontId="95" fillId="18" borderId="49" applyNumberFormat="0" applyAlignment="0" applyProtection="0"/>
    <xf numFmtId="0" fontId="96" fillId="0" borderId="50" applyNumberFormat="0" applyFill="0" applyAlignment="0" applyProtection="0"/>
    <xf numFmtId="0" fontId="97" fillId="19" borderId="51" applyNumberFormat="0" applyAlignment="0" applyProtection="0"/>
    <xf numFmtId="0" fontId="98" fillId="0" borderId="0" applyNumberFormat="0" applyFill="0" applyBorder="0" applyAlignment="0" applyProtection="0"/>
    <xf numFmtId="0" fontId="37" fillId="20" borderId="52" applyNumberFormat="0" applyFont="0" applyAlignment="0" applyProtection="0"/>
    <xf numFmtId="0" fontId="99" fillId="0" borderId="0" applyNumberFormat="0" applyFill="0" applyBorder="0" applyAlignment="0" applyProtection="0"/>
    <xf numFmtId="0" fontId="100" fillId="0" borderId="53" applyNumberFormat="0" applyFill="0" applyAlignment="0" applyProtection="0"/>
    <xf numFmtId="0" fontId="101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70" fillId="26" borderId="0" applyNumberFormat="0" applyBorder="0" applyAlignment="0" applyProtection="0"/>
    <xf numFmtId="0" fontId="7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70" fillId="30" borderId="0" applyNumberFormat="0" applyBorder="0" applyAlignment="0" applyProtection="0"/>
    <xf numFmtId="0" fontId="70" fillId="31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70" fillId="34" borderId="0" applyNumberFormat="0" applyBorder="0" applyAlignment="0" applyProtection="0"/>
    <xf numFmtId="0" fontId="70" fillId="35" borderId="0" applyNumberFormat="0" applyBorder="0" applyAlignment="0" applyProtection="0"/>
    <xf numFmtId="0" fontId="101" fillId="36" borderId="0" applyNumberFormat="0" applyBorder="0" applyAlignment="0" applyProtection="0"/>
    <xf numFmtId="0" fontId="101" fillId="37" borderId="0" applyNumberFormat="0" applyBorder="0" applyAlignment="0" applyProtection="0"/>
    <xf numFmtId="0" fontId="70" fillId="38" borderId="0" applyNumberFormat="0" applyBorder="0" applyAlignment="0" applyProtection="0"/>
    <xf numFmtId="0" fontId="70" fillId="39" borderId="0" applyNumberFormat="0" applyBorder="0" applyAlignment="0" applyProtection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70" fillId="42" borderId="0" applyNumberFormat="0" applyBorder="0" applyAlignment="0" applyProtection="0"/>
    <xf numFmtId="0" fontId="70" fillId="43" borderId="0" applyNumberFormat="0" applyBorder="0" applyAlignment="0" applyProtection="0"/>
    <xf numFmtId="0" fontId="101" fillId="44" borderId="0" applyNumberFormat="0" applyBorder="0" applyAlignment="0" applyProtection="0"/>
    <xf numFmtId="165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910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51" applyFont="1" applyAlignment="1" applyProtection="1">
      <alignment vertical="center" wrapText="1"/>
    </xf>
    <xf numFmtId="49" fontId="10" fillId="0" borderId="0" xfId="51" applyFont="1" applyAlignment="1" applyProtection="1">
      <alignment vertical="center"/>
    </xf>
    <xf numFmtId="0" fontId="10" fillId="0" borderId="0" xfId="50" applyFont="1" applyAlignment="1" applyProtection="1">
      <alignment horizontal="center"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Alignment="1" applyProtection="1">
      <alignment horizontal="left" vertical="center" wrapText="1"/>
    </xf>
    <xf numFmtId="0" fontId="5" fillId="0" borderId="0" xfId="50" applyFont="1" applyProtection="1"/>
    <xf numFmtId="0" fontId="5" fillId="7" borderId="0" xfId="50" applyFont="1" applyFill="1" applyBorder="1" applyProtection="1"/>
    <xf numFmtId="0" fontId="24" fillId="0" borderId="0" xfId="50" applyFont="1"/>
    <xf numFmtId="49" fontId="5" fillId="0" borderId="0" xfId="46" applyFont="1" applyProtection="1">
      <alignment vertical="top"/>
    </xf>
    <xf numFmtId="49" fontId="5" fillId="0" borderId="0" xfId="46" applyProtection="1">
      <alignment vertical="top"/>
    </xf>
    <xf numFmtId="0" fontId="10" fillId="0" borderId="0" xfId="53" applyFont="1" applyAlignment="1" applyProtection="1">
      <alignment vertical="center" wrapText="1"/>
    </xf>
    <xf numFmtId="0" fontId="22" fillId="0" borderId="0" xfId="53" applyFont="1" applyAlignment="1" applyProtection="1">
      <alignment vertical="center" wrapText="1"/>
    </xf>
    <xf numFmtId="0" fontId="5" fillId="7" borderId="0" xfId="53" applyFont="1" applyFill="1" applyBorder="1" applyAlignment="1" applyProtection="1">
      <alignment vertical="center" wrapText="1"/>
    </xf>
    <xf numFmtId="0" fontId="5" fillId="0" borderId="0" xfId="53" applyFont="1" applyAlignment="1" applyProtection="1">
      <alignment horizontal="center" vertical="center" wrapText="1"/>
    </xf>
    <xf numFmtId="0" fontId="5" fillId="0" borderId="0" xfId="53" applyFont="1" applyAlignment="1" applyProtection="1">
      <alignment vertical="center" wrapText="1"/>
    </xf>
    <xf numFmtId="0" fontId="25" fillId="7" borderId="0" xfId="53" applyFont="1" applyFill="1" applyBorder="1" applyAlignment="1" applyProtection="1">
      <alignment vertical="center" wrapText="1"/>
    </xf>
    <xf numFmtId="0" fontId="5" fillId="7" borderId="0" xfId="53" applyFont="1" applyFill="1" applyBorder="1" applyAlignment="1" applyProtection="1">
      <alignment horizontal="right" vertical="center" wrapText="1" indent="1"/>
    </xf>
    <xf numFmtId="0" fontId="10" fillId="7" borderId="0" xfId="53" applyNumberFormat="1" applyFont="1" applyFill="1" applyBorder="1" applyAlignment="1" applyProtection="1">
      <alignment horizontal="center" vertical="center" wrapText="1"/>
    </xf>
    <xf numFmtId="0" fontId="5" fillId="7" borderId="0" xfId="53" applyFont="1" applyFill="1" applyBorder="1" applyAlignment="1" applyProtection="1">
      <alignment horizontal="center" vertical="center" wrapText="1"/>
    </xf>
    <xf numFmtId="0" fontId="22" fillId="0" borderId="0" xfId="53" applyFont="1" applyAlignment="1" applyProtection="1">
      <alignment horizontal="center" vertical="center" wrapText="1"/>
    </xf>
    <xf numFmtId="0" fontId="26" fillId="7" borderId="0" xfId="53" applyNumberFormat="1" applyFont="1" applyFill="1" applyBorder="1" applyAlignment="1" applyProtection="1">
      <alignment horizontal="center" vertical="center" wrapText="1"/>
    </xf>
    <xf numFmtId="0" fontId="5" fillId="7" borderId="0" xfId="53" applyNumberFormat="1" applyFont="1" applyFill="1" applyBorder="1" applyAlignment="1" applyProtection="1">
      <alignment horizontal="right" vertical="center" wrapText="1" indent="1"/>
    </xf>
    <xf numFmtId="0" fontId="5" fillId="0" borderId="0" xfId="53" applyFont="1" applyFill="1" applyAlignment="1" applyProtection="1">
      <alignment vertical="center"/>
    </xf>
    <xf numFmtId="49" fontId="5" fillId="7" borderId="0" xfId="53" applyNumberFormat="1" applyFont="1" applyFill="1" applyBorder="1" applyAlignment="1" applyProtection="1">
      <alignment horizontal="right" vertical="center" wrapText="1" indent="1"/>
    </xf>
    <xf numFmtId="49" fontId="25" fillId="7" borderId="0" xfId="53" applyNumberFormat="1" applyFont="1" applyFill="1" applyBorder="1" applyAlignment="1" applyProtection="1">
      <alignment horizontal="center" vertical="center" wrapText="1"/>
    </xf>
    <xf numFmtId="49" fontId="5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5" fillId="0" borderId="0" xfId="55" applyFont="1" applyFill="1" applyAlignment="1" applyProtection="1">
      <alignment vertical="center" wrapText="1"/>
    </xf>
    <xf numFmtId="0" fontId="5" fillId="7" borderId="0" xfId="55" applyFont="1" applyFill="1" applyBorder="1" applyAlignment="1" applyProtection="1">
      <alignment vertical="center" wrapText="1"/>
    </xf>
    <xf numFmtId="0" fontId="5" fillId="7" borderId="0" xfId="55" applyFont="1" applyFill="1" applyBorder="1" applyAlignment="1" applyProtection="1">
      <alignment horizontal="right" vertical="center" wrapText="1"/>
    </xf>
    <xf numFmtId="0" fontId="21" fillId="0" borderId="0" xfId="49" applyProtection="1"/>
    <xf numFmtId="0" fontId="22" fillId="0" borderId="0" xfId="53" applyNumberFormat="1" applyFont="1" applyFill="1" applyBorder="1" applyAlignment="1" applyProtection="1">
      <alignment horizontal="center" vertical="top" wrapText="1"/>
    </xf>
    <xf numFmtId="0" fontId="0" fillId="7" borderId="0" xfId="53" applyFont="1" applyFill="1" applyBorder="1" applyAlignment="1" applyProtection="1">
      <alignment horizontal="center" vertical="center" wrapText="1"/>
    </xf>
    <xf numFmtId="49" fontId="0" fillId="7" borderId="0" xfId="53" applyNumberFormat="1" applyFont="1" applyFill="1" applyBorder="1" applyAlignment="1" applyProtection="1">
      <alignment horizontal="right" vertical="center" wrapText="1" indent="1"/>
    </xf>
    <xf numFmtId="49" fontId="29" fillId="7" borderId="0" xfId="33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5" fillId="0" borderId="5" xfId="52" applyFont="1" applyFill="1" applyBorder="1" applyAlignment="1" applyProtection="1">
      <alignment vertical="center" wrapText="1"/>
    </xf>
    <xf numFmtId="0" fontId="0" fillId="0" borderId="5" xfId="52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3" fillId="7" borderId="0" xfId="55" applyFont="1" applyFill="1" applyBorder="1" applyAlignment="1" applyProtection="1">
      <alignment horizontal="center" vertical="center" wrapText="1"/>
    </xf>
    <xf numFmtId="0" fontId="33" fillId="7" borderId="0" xfId="50" applyFont="1" applyFill="1" applyBorder="1" applyAlignment="1" applyProtection="1">
      <alignment horizontal="center"/>
    </xf>
    <xf numFmtId="0" fontId="33" fillId="0" borderId="0" xfId="50" applyFont="1" applyAlignment="1" applyProtection="1">
      <alignment horizontal="center" vertical="center"/>
    </xf>
    <xf numFmtId="0" fontId="33" fillId="7" borderId="0" xfId="50" applyFont="1" applyFill="1" applyBorder="1" applyAlignment="1" applyProtection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53" applyNumberFormat="1" applyFont="1" applyFill="1" applyBorder="1" applyAlignment="1" applyProtection="1">
      <alignment horizontal="right" vertical="center" wrapText="1" indent="1"/>
    </xf>
    <xf numFmtId="0" fontId="0" fillId="0" borderId="6" xfId="36" applyFont="1" applyBorder="1" applyAlignment="1" applyProtection="1">
      <alignment horizontal="justify" vertical="top" wrapText="1"/>
    </xf>
    <xf numFmtId="0" fontId="1" fillId="0" borderId="0" xfId="39" applyProtection="1"/>
    <xf numFmtId="0" fontId="45" fillId="0" borderId="0" xfId="53" applyFont="1" applyAlignment="1" applyProtection="1">
      <alignment horizontal="center" vertical="center" wrapText="1"/>
    </xf>
    <xf numFmtId="49" fontId="23" fillId="7" borderId="7" xfId="43" applyFont="1" applyFill="1" applyBorder="1" applyAlignment="1" applyProtection="1">
      <alignment vertical="center" wrapText="1"/>
    </xf>
    <xf numFmtId="49" fontId="19" fillId="7" borderId="8" xfId="43" applyFont="1" applyFill="1" applyBorder="1" applyAlignment="1">
      <alignment horizontal="left" vertical="center" wrapText="1"/>
    </xf>
    <xf numFmtId="49" fontId="19" fillId="7" borderId="9" xfId="43" applyFont="1" applyFill="1" applyBorder="1" applyAlignment="1">
      <alignment horizontal="left" vertical="center" wrapText="1"/>
    </xf>
    <xf numFmtId="49" fontId="23" fillId="7" borderId="10" xfId="43" applyFont="1" applyFill="1" applyBorder="1" applyAlignment="1" applyProtection="1">
      <alignment vertical="center" wrapText="1"/>
    </xf>
    <xf numFmtId="49" fontId="13" fillId="7" borderId="0" xfId="43" applyFont="1" applyFill="1" applyBorder="1" applyAlignment="1">
      <alignment wrapText="1"/>
    </xf>
    <xf numFmtId="49" fontId="13" fillId="7" borderId="11" xfId="43" applyFont="1" applyFill="1" applyBorder="1" applyAlignment="1">
      <alignment wrapText="1"/>
    </xf>
    <xf numFmtId="49" fontId="11" fillId="7" borderId="0" xfId="31" applyNumberFormat="1" applyFont="1" applyFill="1" applyBorder="1" applyAlignment="1" applyProtection="1">
      <alignment horizontal="left" wrapText="1"/>
    </xf>
    <xf numFmtId="49" fontId="11" fillId="7" borderId="0" xfId="31" applyNumberFormat="1" applyFont="1" applyFill="1" applyBorder="1" applyAlignment="1" applyProtection="1">
      <alignment wrapText="1"/>
    </xf>
    <xf numFmtId="49" fontId="13" fillId="7" borderId="0" xfId="43" applyFont="1" applyFill="1" applyBorder="1" applyAlignment="1">
      <alignment horizontal="right" wrapText="1"/>
    </xf>
    <xf numFmtId="49" fontId="19" fillId="7" borderId="0" xfId="43" applyFont="1" applyFill="1" applyBorder="1" applyAlignment="1">
      <alignment horizontal="left" vertical="center" wrapText="1"/>
    </xf>
    <xf numFmtId="49" fontId="19" fillId="7" borderId="11" xfId="43" applyFont="1" applyFill="1" applyBorder="1" applyAlignment="1">
      <alignment horizontal="left" vertical="center" wrapText="1"/>
    </xf>
    <xf numFmtId="49" fontId="13" fillId="0" borderId="0" xfId="43" applyFont="1" applyFill="1" applyBorder="1" applyAlignment="1" applyProtection="1">
      <alignment wrapText="1"/>
    </xf>
    <xf numFmtId="0" fontId="17" fillId="0" borderId="0" xfId="22" applyFont="1" applyFill="1" applyBorder="1" applyAlignment="1" applyProtection="1">
      <alignment horizontal="left" vertical="top" wrapText="1"/>
    </xf>
    <xf numFmtId="49" fontId="13" fillId="0" borderId="0" xfId="43" applyFont="1" applyFill="1" applyBorder="1" applyAlignment="1" applyProtection="1">
      <alignment vertical="top" wrapText="1"/>
    </xf>
    <xf numFmtId="0" fontId="17" fillId="0" borderId="0" xfId="22" applyFont="1" applyFill="1" applyBorder="1" applyAlignment="1" applyProtection="1">
      <alignment horizontal="right" vertical="top" wrapText="1"/>
    </xf>
    <xf numFmtId="49" fontId="34" fillId="8" borderId="6" xfId="40" applyNumberFormat="1" applyFont="1" applyFill="1" applyBorder="1" applyAlignment="1" applyProtection="1">
      <alignment horizontal="center" vertical="center" wrapText="1"/>
    </xf>
    <xf numFmtId="49" fontId="34" fillId="2" borderId="6" xfId="40" applyNumberFormat="1" applyFont="1" applyFill="1" applyBorder="1" applyAlignment="1" applyProtection="1">
      <alignment horizontal="center" vertical="center" wrapText="1"/>
    </xf>
    <xf numFmtId="49" fontId="23" fillId="7" borderId="10" xfId="43" applyFont="1" applyFill="1" applyBorder="1" applyAlignment="1" applyProtection="1">
      <alignment horizontal="center" vertical="center" wrapText="1"/>
    </xf>
    <xf numFmtId="49" fontId="34" fillId="11" borderId="6" xfId="40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43" applyNumberFormat="1" applyFont="1" applyFill="1" applyBorder="1" applyAlignment="1">
      <alignment horizontal="justify" vertical="center" wrapText="1"/>
    </xf>
    <xf numFmtId="49" fontId="0" fillId="11" borderId="5" xfId="54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53" applyFont="1" applyFill="1" applyBorder="1" applyAlignment="1" applyProtection="1">
      <alignment horizontal="right" vertical="center" wrapText="1" indent="1"/>
    </xf>
    <xf numFmtId="49" fontId="5" fillId="0" borderId="0" xfId="0" applyNumberFormat="1" applyFont="1" applyProtection="1">
      <alignment vertical="top"/>
    </xf>
    <xf numFmtId="0" fontId="7" fillId="7" borderId="0" xfId="55" applyFont="1" applyFill="1" applyBorder="1" applyAlignment="1" applyProtection="1">
      <alignment horizontal="center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55" applyFont="1" applyFill="1" applyBorder="1" applyAlignment="1" applyProtection="1">
      <alignment vertical="center" wrapText="1"/>
    </xf>
    <xf numFmtId="0" fontId="32" fillId="0" borderId="0" xfId="55" applyFont="1" applyFill="1" applyAlignment="1" applyProtection="1">
      <alignment vertical="center" wrapText="1"/>
    </xf>
    <xf numFmtId="0" fontId="45" fillId="0" borderId="0" xfId="55" applyFont="1" applyFill="1" applyAlignment="1" applyProtection="1">
      <alignment vertical="center" wrapText="1"/>
    </xf>
    <xf numFmtId="0" fontId="0" fillId="0" borderId="0" xfId="55" applyFont="1" applyFill="1" applyAlignment="1" applyProtection="1">
      <alignment vertical="center" wrapText="1"/>
    </xf>
    <xf numFmtId="0" fontId="45" fillId="0" borderId="0" xfId="53" applyFont="1" applyFill="1" applyAlignment="1" applyProtection="1">
      <alignment horizontal="left" vertical="center" wrapText="1"/>
    </xf>
    <xf numFmtId="0" fontId="45" fillId="0" borderId="0" xfId="53" applyFont="1" applyFill="1" applyBorder="1" applyAlignment="1" applyProtection="1">
      <alignment horizontal="left" vertical="center" wrapText="1"/>
    </xf>
    <xf numFmtId="49" fontId="45" fillId="0" borderId="0" xfId="53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0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0" borderId="0" xfId="55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45" fillId="0" borderId="0" xfId="55" applyFont="1" applyFill="1" applyAlignment="1" applyProtection="1">
      <alignment horizontal="center" vertical="center" wrapText="1"/>
    </xf>
    <xf numFmtId="0" fontId="7" fillId="10" borderId="12" xfId="54" applyFont="1" applyFill="1" applyBorder="1" applyAlignment="1" applyProtection="1">
      <alignment horizontal="center" vertical="center" wrapText="1"/>
    </xf>
    <xf numFmtId="0" fontId="5" fillId="0" borderId="5" xfId="54" applyFont="1" applyBorder="1" applyAlignment="1" applyProtection="1">
      <alignment horizontal="left" vertical="center"/>
    </xf>
    <xf numFmtId="0" fontId="5" fillId="0" borderId="0" xfId="55" applyFont="1" applyFill="1" applyBorder="1" applyAlignment="1" applyProtection="1">
      <alignment vertical="center" wrapText="1"/>
    </xf>
    <xf numFmtId="0" fontId="0" fillId="0" borderId="0" xfId="0" applyNumberFormat="1" applyAlignment="1">
      <alignment vertical="center"/>
    </xf>
    <xf numFmtId="0" fontId="5" fillId="7" borderId="5" xfId="55" applyFont="1" applyFill="1" applyBorder="1" applyAlignment="1" applyProtection="1">
      <alignment horizontal="center" vertical="center" wrapText="1"/>
    </xf>
    <xf numFmtId="0" fontId="0" fillId="12" borderId="5" xfId="45" applyFont="1" applyFill="1" applyBorder="1" applyAlignment="1" applyProtection="1">
      <alignment horizontal="center" vertical="center" wrapText="1"/>
    </xf>
    <xf numFmtId="0" fontId="0" fillId="12" borderId="5" xfId="47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center" vertical="center" wrapText="1"/>
    </xf>
    <xf numFmtId="4" fontId="5" fillId="7" borderId="5" xfId="30" applyNumberFormat="1" applyFont="1" applyFill="1" applyBorder="1" applyAlignment="1" applyProtection="1">
      <alignment horizontal="right" vertical="center" wrapText="1"/>
    </xf>
    <xf numFmtId="49" fontId="5" fillId="11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9" borderId="5" xfId="30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5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 applyProtection="1">
      <alignment horizontal="center" vertical="center"/>
    </xf>
    <xf numFmtId="49" fontId="5" fillId="7" borderId="5" xfId="55" applyNumberFormat="1" applyFont="1" applyFill="1" applyBorder="1" applyAlignment="1" applyProtection="1">
      <alignment horizontal="center" vertical="center" wrapText="1"/>
    </xf>
    <xf numFmtId="0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 applyProtection="1">
      <alignment horizontal="left" vertical="center"/>
    </xf>
    <xf numFmtId="0" fontId="0" fillId="0" borderId="5" xfId="33" applyFont="1" applyFill="1" applyBorder="1" applyAlignment="1" applyProtection="1">
      <alignment horizontal="center" vertical="center" wrapText="1"/>
    </xf>
    <xf numFmtId="0" fontId="5" fillId="13" borderId="13" xfId="55" applyFont="1" applyFill="1" applyBorder="1" applyAlignment="1" applyProtection="1">
      <alignment vertical="center" wrapText="1"/>
    </xf>
    <xf numFmtId="0" fontId="5" fillId="0" borderId="5" xfId="47" applyFont="1" applyFill="1" applyBorder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horizontal="left" vertical="center" wrapText="1"/>
    </xf>
    <xf numFmtId="0" fontId="40" fillId="13" borderId="13" xfId="0" applyNumberFormat="1" applyFont="1" applyFill="1" applyBorder="1" applyAlignment="1" applyProtection="1">
      <alignment horizontal="left" vertical="center"/>
    </xf>
    <xf numFmtId="0" fontId="40" fillId="13" borderId="15" xfId="0" applyNumberFormat="1" applyFont="1" applyFill="1" applyBorder="1" applyAlignment="1" applyProtection="1">
      <alignment horizontal="left" vertical="center"/>
    </xf>
    <xf numFmtId="0" fontId="40" fillId="13" borderId="14" xfId="0" applyNumberFormat="1" applyFont="1" applyFill="1" applyBorder="1" applyAlignment="1" applyProtection="1">
      <alignment horizontal="left" vertical="center"/>
    </xf>
    <xf numFmtId="0" fontId="46" fillId="0" borderId="0" xfId="0" applyNumberFormat="1" applyFont="1" applyAlignment="1">
      <alignment vertical="center"/>
    </xf>
    <xf numFmtId="49" fontId="5" fillId="11" borderId="16" xfId="54" applyNumberFormat="1" applyFont="1" applyFill="1" applyBorder="1" applyAlignment="1" applyProtection="1">
      <alignment horizontal="center"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5" fillId="7" borderId="5" xfId="50" applyFont="1" applyFill="1" applyBorder="1" applyAlignment="1" applyProtection="1">
      <alignment horizontal="center" vertical="center"/>
    </xf>
    <xf numFmtId="49" fontId="5" fillId="2" borderId="5" xfId="5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55" applyFont="1" applyFill="1" applyAlignment="1" applyProtection="1">
      <alignment vertical="center" wrapText="1"/>
    </xf>
    <xf numFmtId="0" fontId="41" fillId="0" borderId="0" xfId="55" applyFont="1" applyFill="1" applyAlignment="1" applyProtection="1">
      <alignment vertical="center" wrapText="1"/>
    </xf>
    <xf numFmtId="49" fontId="5" fillId="0" borderId="0" xfId="41">
      <alignment vertical="top"/>
    </xf>
    <xf numFmtId="49" fontId="10" fillId="0" borderId="0" xfId="41" applyFont="1" applyBorder="1" applyProtection="1">
      <alignment vertical="top"/>
    </xf>
    <xf numFmtId="49" fontId="5" fillId="0" borderId="0" xfId="41" applyFont="1" applyBorder="1" applyProtection="1">
      <alignment vertical="top"/>
    </xf>
    <xf numFmtId="49" fontId="33" fillId="0" borderId="0" xfId="41" applyFont="1" applyBorder="1" applyAlignment="1" applyProtection="1">
      <alignment horizontal="center" vertical="center"/>
    </xf>
    <xf numFmtId="49" fontId="5" fillId="0" borderId="0" xfId="41" applyBorder="1" applyProtection="1">
      <alignment vertical="top"/>
    </xf>
    <xf numFmtId="0" fontId="5" fillId="7" borderId="0" xfId="41" applyNumberFormat="1" applyFont="1" applyFill="1" applyBorder="1" applyAlignment="1" applyProtection="1"/>
    <xf numFmtId="0" fontId="42" fillId="7" borderId="0" xfId="41" applyNumberFormat="1" applyFont="1" applyFill="1" applyBorder="1" applyAlignment="1" applyProtection="1">
      <alignment horizontal="center" vertical="center" wrapText="1"/>
    </xf>
    <xf numFmtId="0" fontId="10" fillId="7" borderId="0" xfId="41" applyNumberFormat="1" applyFont="1" applyFill="1" applyBorder="1" applyAlignment="1" applyProtection="1"/>
    <xf numFmtId="49" fontId="5" fillId="0" borderId="0" xfId="41" applyFont="1">
      <alignment vertical="top"/>
    </xf>
    <xf numFmtId="49" fontId="33" fillId="0" borderId="0" xfId="41" applyFont="1" applyAlignment="1">
      <alignment horizontal="center" vertical="center" wrapText="1"/>
    </xf>
    <xf numFmtId="0" fontId="5" fillId="7" borderId="5" xfId="48" applyNumberFormat="1" applyFont="1" applyFill="1" applyBorder="1" applyAlignment="1" applyProtection="1">
      <alignment horizontal="center" vertical="center" wrapText="1"/>
    </xf>
    <xf numFmtId="49" fontId="5" fillId="0" borderId="5" xfId="48" applyNumberFormat="1" applyFont="1" applyFill="1" applyBorder="1" applyAlignment="1" applyProtection="1">
      <alignment horizontal="center" vertical="center" wrapText="1"/>
    </xf>
    <xf numFmtId="49" fontId="43" fillId="13" borderId="15" xfId="41" applyFont="1" applyFill="1" applyBorder="1" applyAlignment="1" applyProtection="1">
      <alignment horizontal="center" vertical="top"/>
    </xf>
    <xf numFmtId="49" fontId="40" fillId="13" borderId="15" xfId="41" applyFont="1" applyFill="1" applyBorder="1" applyAlignment="1" applyProtection="1">
      <alignment horizontal="left" vertical="center"/>
    </xf>
    <xf numFmtId="49" fontId="5" fillId="0" borderId="0" xfId="0" applyNumberFormat="1" applyFont="1" applyAlignment="1" applyProtection="1">
      <alignment horizontal="center" vertical="top"/>
    </xf>
    <xf numFmtId="49" fontId="37" fillId="0" borderId="0" xfId="0" applyFont="1">
      <alignment vertical="top"/>
    </xf>
    <xf numFmtId="0" fontId="37" fillId="0" borderId="5" xfId="52" applyFont="1" applyFill="1" applyBorder="1" applyAlignment="1" applyProtection="1">
      <alignment vertical="center" wrapText="1"/>
    </xf>
    <xf numFmtId="0" fontId="37" fillId="0" borderId="13" xfId="52" applyFont="1" applyFill="1" applyBorder="1" applyAlignment="1" applyProtection="1">
      <alignment vertical="center" wrapText="1"/>
    </xf>
    <xf numFmtId="49" fontId="37" fillId="0" borderId="0" xfId="0" applyFont="1" applyAlignment="1">
      <alignment vertical="top" wrapText="1"/>
    </xf>
    <xf numFmtId="49" fontId="5" fillId="0" borderId="5" xfId="0" applyNumberFormat="1" applyFont="1" applyBorder="1" applyProtection="1">
      <alignment vertical="top"/>
    </xf>
    <xf numFmtId="0" fontId="37" fillId="0" borderId="0" xfId="52" applyFont="1" applyFill="1" applyBorder="1" applyAlignment="1" applyProtection="1">
      <alignment vertical="center" wrapText="1"/>
    </xf>
    <xf numFmtId="49" fontId="37" fillId="0" borderId="5" xfId="0" applyNumberFormat="1" applyFont="1" applyBorder="1" applyProtection="1">
      <alignment vertical="top"/>
    </xf>
    <xf numFmtId="0" fontId="37" fillId="0" borderId="5" xfId="54" applyFont="1" applyBorder="1" applyAlignment="1" applyProtection="1">
      <alignment horizontal="left" vertical="center"/>
    </xf>
    <xf numFmtId="0" fontId="7" fillId="10" borderId="0" xfId="55" applyFont="1" applyFill="1" applyAlignment="1" applyProtection="1">
      <alignment horizontal="center" vertical="center" wrapText="1"/>
    </xf>
    <xf numFmtId="0" fontId="37" fillId="0" borderId="14" xfId="52" applyFont="1" applyFill="1" applyBorder="1" applyAlignment="1" applyProtection="1">
      <alignment vertical="center" wrapText="1"/>
    </xf>
    <xf numFmtId="49" fontId="28" fillId="13" borderId="15" xfId="0" applyFont="1" applyFill="1" applyBorder="1" applyAlignment="1" applyProtection="1">
      <alignment horizontal="left" vertical="center"/>
    </xf>
    <xf numFmtId="49" fontId="5" fillId="13" borderId="17" xfId="54" applyNumberFormat="1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1"/>
    </xf>
    <xf numFmtId="0" fontId="5" fillId="7" borderId="5" xfId="55" applyNumberFormat="1" applyFont="1" applyFill="1" applyBorder="1" applyAlignment="1" applyProtection="1">
      <alignment horizontal="left" vertical="center" wrapText="1" indent="2"/>
    </xf>
    <xf numFmtId="0" fontId="5" fillId="7" borderId="5" xfId="55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0" fontId="47" fillId="0" borderId="0" xfId="47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0" fontId="5" fillId="7" borderId="13" xfId="55" applyNumberFormat="1" applyFont="1" applyFill="1" applyBorder="1" applyAlignment="1" applyProtection="1">
      <alignment horizontal="left" vertical="center" wrapText="1" indent="3"/>
    </xf>
    <xf numFmtId="49" fontId="5" fillId="7" borderId="5" xfId="55" applyNumberFormat="1" applyFont="1" applyFill="1" applyBorder="1" applyAlignment="1" applyProtection="1">
      <alignment horizontal="left" vertical="center" wrapText="1"/>
    </xf>
    <xf numFmtId="49" fontId="5" fillId="13" borderId="5" xfId="55" applyNumberFormat="1" applyFont="1" applyFill="1" applyBorder="1" applyAlignment="1" applyProtection="1">
      <alignment horizontal="lef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4"/>
    </xf>
    <xf numFmtId="0" fontId="5" fillId="7" borderId="5" xfId="55" applyNumberFormat="1" applyFont="1" applyFill="1" applyBorder="1" applyAlignment="1" applyProtection="1">
      <alignment horizontal="left" vertical="center" wrapText="1" indent="5"/>
    </xf>
    <xf numFmtId="0" fontId="5" fillId="9" borderId="5" xfId="55" applyNumberFormat="1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0" fontId="5" fillId="0" borderId="0" xfId="55" applyFont="1" applyFill="1" applyAlignment="1" applyProtection="1">
      <alignment horizontal="center" vertical="center" wrapText="1"/>
    </xf>
    <xf numFmtId="49" fontId="5" fillId="0" borderId="0" xfId="0" applyNumberFormat="1" applyFont="1" applyAlignment="1">
      <alignment vertical="center"/>
    </xf>
    <xf numFmtId="49" fontId="5" fillId="0" borderId="0" xfId="0" applyFont="1">
      <alignment vertical="top"/>
    </xf>
    <xf numFmtId="0" fontId="41" fillId="7" borderId="0" xfId="55" applyFont="1" applyFill="1" applyBorder="1" applyAlignment="1" applyProtection="1">
      <alignment horizontal="center" vertical="center" wrapText="1"/>
    </xf>
    <xf numFmtId="49" fontId="5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5" fillId="0" borderId="5" xfId="55" applyFont="1" applyFill="1" applyBorder="1" applyAlignment="1" applyProtection="1">
      <alignment vertical="center" wrapText="1"/>
    </xf>
    <xf numFmtId="49" fontId="5" fillId="13" borderId="14" xfId="54" applyNumberFormat="1" applyFont="1" applyFill="1" applyBorder="1" applyAlignment="1" applyProtection="1">
      <alignment horizontal="center" vertical="center" wrapText="1"/>
    </xf>
    <xf numFmtId="49" fontId="5" fillId="13" borderId="18" xfId="54" applyNumberFormat="1" applyFont="1" applyFill="1" applyBorder="1" applyAlignment="1" applyProtection="1">
      <alignment horizontal="center" vertical="center" wrapText="1"/>
    </xf>
    <xf numFmtId="49" fontId="5" fillId="2" borderId="5" xfId="55" applyNumberFormat="1" applyFont="1" applyFill="1" applyBorder="1" applyAlignment="1" applyProtection="1">
      <alignment vertical="center" wrapText="1"/>
      <protection locked="0"/>
    </xf>
    <xf numFmtId="0" fontId="5" fillId="0" borderId="14" xfId="52" applyFont="1" applyFill="1" applyBorder="1" applyAlignment="1" applyProtection="1">
      <alignment vertical="center" wrapText="1"/>
    </xf>
    <xf numFmtId="49" fontId="5" fillId="0" borderId="5" xfId="55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horizontal="left" vertical="center" wrapText="1" indent="4"/>
    </xf>
    <xf numFmtId="4" fontId="5" fillId="0" borderId="5" xfId="30" applyNumberFormat="1" applyFont="1" applyFill="1" applyBorder="1" applyAlignment="1" applyProtection="1">
      <alignment horizontal="right" vertical="center" wrapText="1"/>
    </xf>
    <xf numFmtId="0" fontId="18" fillId="10" borderId="0" xfId="55" applyFont="1" applyFill="1" applyAlignment="1" applyProtection="1">
      <alignment horizontal="center" vertical="center" wrapText="1"/>
    </xf>
    <xf numFmtId="49" fontId="5" fillId="13" borderId="13" xfId="55" applyNumberFormat="1" applyFont="1" applyFill="1" applyBorder="1" applyAlignment="1" applyProtection="1">
      <alignment horizontal="left" vertical="center" wrapText="1"/>
    </xf>
    <xf numFmtId="49" fontId="5" fillId="9" borderId="5" xfId="55" applyNumberFormat="1" applyFont="1" applyFill="1" applyBorder="1" applyAlignment="1" applyProtection="1">
      <alignment horizontal="left" vertical="center" wrapText="1" indent="7"/>
      <protection locked="0"/>
    </xf>
    <xf numFmtId="49" fontId="5" fillId="13" borderId="19" xfId="55" applyNumberFormat="1" applyFont="1" applyFill="1" applyBorder="1" applyAlignment="1" applyProtection="1">
      <alignment horizontal="left" vertical="center" wrapText="1"/>
    </xf>
    <xf numFmtId="49" fontId="37" fillId="13" borderId="15" xfId="54" applyNumberFormat="1" applyFont="1" applyFill="1" applyBorder="1" applyAlignment="1" applyProtection="1">
      <alignment horizontal="center" vertical="center" wrapText="1"/>
    </xf>
    <xf numFmtId="49" fontId="5" fillId="13" borderId="15" xfId="54" applyNumberFormat="1" applyFont="1" applyFill="1" applyBorder="1" applyAlignment="1" applyProtection="1">
      <alignment horizontal="center" vertical="center" wrapText="1"/>
    </xf>
    <xf numFmtId="49" fontId="28" fillId="13" borderId="19" xfId="0" applyFont="1" applyFill="1" applyBorder="1" applyAlignment="1" applyProtection="1">
      <alignment horizontal="center" vertical="center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0" applyFont="1" applyBorder="1">
      <alignment vertical="top"/>
    </xf>
    <xf numFmtId="49" fontId="5" fillId="0" borderId="0" xfId="0" applyFont="1" applyBorder="1" applyAlignment="1">
      <alignment vertical="top"/>
    </xf>
    <xf numFmtId="0" fontId="5" fillId="0" borderId="20" xfId="55" applyFont="1" applyFill="1" applyBorder="1" applyAlignment="1" applyProtection="1">
      <alignment vertical="center" wrapText="1"/>
    </xf>
    <xf numFmtId="0" fontId="5" fillId="0" borderId="29" xfId="47" applyFont="1" applyFill="1" applyBorder="1" applyAlignment="1" applyProtection="1">
      <alignment vertical="center" wrapText="1"/>
    </xf>
    <xf numFmtId="0" fontId="5" fillId="0" borderId="29" xfId="55" applyNumberFormat="1" applyFont="1" applyFill="1" applyBorder="1" applyAlignment="1" applyProtection="1">
      <alignment horizontal="left" vertical="center" wrapText="1" indent="6"/>
    </xf>
    <xf numFmtId="0" fontId="0" fillId="0" borderId="0" xfId="53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7" borderId="13" xfId="55" applyNumberFormat="1" applyFont="1" applyFill="1" applyBorder="1" applyAlignment="1" applyProtection="1">
      <alignment horizontal="left" vertical="center" wrapText="1"/>
    </xf>
    <xf numFmtId="0" fontId="5" fillId="0" borderId="30" xfId="47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/>
    </xf>
    <xf numFmtId="0" fontId="5" fillId="0" borderId="0" xfId="47" applyFont="1" applyFill="1" applyBorder="1" applyAlignment="1" applyProtection="1">
      <alignment horizontal="right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49" fontId="0" fillId="0" borderId="0" xfId="55" applyNumberFormat="1" applyFont="1" applyFill="1" applyAlignment="1" applyProtection="1">
      <alignment vertical="center" wrapText="1"/>
    </xf>
    <xf numFmtId="49" fontId="0" fillId="0" borderId="0" xfId="55" applyNumberFormat="1" applyFont="1" applyFill="1" applyAlignment="1" applyProtection="1">
      <alignment vertical="center"/>
    </xf>
    <xf numFmtId="0" fontId="5" fillId="0" borderId="0" xfId="55" applyFont="1" applyFill="1" applyAlignment="1" applyProtection="1">
      <alignment horizontal="right" vertical="top" wrapText="1"/>
    </xf>
    <xf numFmtId="49" fontId="0" fillId="0" borderId="0" xfId="55" applyNumberFormat="1" applyFont="1" applyFill="1" applyAlignment="1" applyProtection="1">
      <alignment horizontal="left" vertical="top"/>
    </xf>
    <xf numFmtId="0" fontId="5" fillId="7" borderId="13" xfId="55" applyNumberFormat="1" applyFont="1" applyFill="1" applyBorder="1" applyAlignment="1" applyProtection="1">
      <alignment horizontal="left" vertical="center" wrapText="1" indent="1"/>
    </xf>
    <xf numFmtId="0" fontId="5" fillId="7" borderId="13" xfId="55" applyNumberFormat="1" applyFont="1" applyFill="1" applyBorder="1" applyAlignment="1" applyProtection="1">
      <alignment horizontal="left" vertical="center" wrapText="1" indent="2"/>
    </xf>
    <xf numFmtId="0" fontId="10" fillId="0" borderId="0" xfId="55" applyFont="1" applyFill="1" applyAlignment="1" applyProtection="1">
      <alignment horizontal="center" vertical="center" wrapText="1"/>
    </xf>
    <xf numFmtId="49" fontId="10" fillId="0" borderId="0" xfId="0" applyFont="1">
      <alignment vertical="top"/>
    </xf>
    <xf numFmtId="0" fontId="33" fillId="7" borderId="0" xfId="50" applyFont="1" applyFill="1" applyBorder="1" applyAlignment="1" applyProtection="1">
      <alignment horizontal="center" vertical="center" wrapText="1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41" applyFont="1" applyBorder="1" applyAlignment="1" applyProtection="1">
      <alignment horizontal="right" vertical="top"/>
    </xf>
    <xf numFmtId="49" fontId="8" fillId="0" borderId="0" xfId="41" applyFont="1" applyAlignment="1">
      <alignment vertical="top"/>
    </xf>
    <xf numFmtId="0" fontId="5" fillId="7" borderId="0" xfId="55" applyNumberFormat="1" applyFont="1" applyFill="1" applyBorder="1" applyAlignment="1" applyProtection="1">
      <alignment horizontal="center" vertical="center" wrapText="1"/>
    </xf>
    <xf numFmtId="4" fontId="5" fillId="0" borderId="0" xfId="30" applyNumberFormat="1" applyFont="1" applyFill="1" applyBorder="1" applyAlignment="1" applyProtection="1">
      <alignment horizontal="right" vertical="center" wrapText="1"/>
    </xf>
    <xf numFmtId="0" fontId="5" fillId="0" borderId="0" xfId="55" applyNumberFormat="1" applyFont="1" applyFill="1" applyBorder="1" applyAlignment="1" applyProtection="1">
      <alignment horizontal="center" vertical="center" wrapText="1"/>
    </xf>
    <xf numFmtId="49" fontId="5" fillId="0" borderId="0" xfId="30" applyNumberFormat="1" applyFont="1" applyFill="1" applyBorder="1" applyAlignment="1" applyProtection="1">
      <alignment horizontal="left" vertical="center" wrapText="1"/>
    </xf>
    <xf numFmtId="49" fontId="5" fillId="0" borderId="0" xfId="35">
      <alignment vertical="top"/>
    </xf>
    <xf numFmtId="49" fontId="40" fillId="13" borderId="31" xfId="0" applyFont="1" applyFill="1" applyBorder="1" applyAlignment="1" applyProtection="1">
      <alignment horizontal="left" vertical="center" indent="7"/>
    </xf>
    <xf numFmtId="0" fontId="0" fillId="0" borderId="0" xfId="0" applyNumberFormat="1" applyFill="1" applyAlignment="1" applyProtection="1">
      <alignment vertical="center"/>
    </xf>
    <xf numFmtId="0" fontId="17" fillId="0" borderId="0" xfId="32" applyFont="1" applyFill="1" applyBorder="1" applyAlignment="1" applyProtection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2" applyFont="1" applyFill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vertical="center" wrapText="1"/>
    </xf>
    <xf numFmtId="49" fontId="5" fillId="0" borderId="30" xfId="0" applyNumberFormat="1" applyFont="1" applyBorder="1" applyAlignment="1" applyProtection="1">
      <alignment vertical="top" wrapText="1"/>
    </xf>
    <xf numFmtId="49" fontId="5" fillId="0" borderId="32" xfId="0" applyNumberFormat="1" applyFont="1" applyBorder="1" applyAlignment="1" applyProtection="1">
      <alignment vertical="top" wrapText="1"/>
    </xf>
    <xf numFmtId="49" fontId="5" fillId="0" borderId="30" xfId="0" applyNumberFormat="1" applyFont="1" applyBorder="1" applyProtection="1">
      <alignment vertical="top"/>
    </xf>
    <xf numFmtId="0" fontId="0" fillId="0" borderId="14" xfId="52" applyFont="1" applyFill="1" applyBorder="1" applyAlignment="1" applyProtection="1">
      <alignment vertical="center" wrapText="1"/>
    </xf>
    <xf numFmtId="49" fontId="5" fillId="0" borderId="30" xfId="0" applyNumberFormat="1" applyFont="1" applyBorder="1" applyAlignment="1" applyProtection="1">
      <alignment vertical="top"/>
    </xf>
    <xf numFmtId="0" fontId="1" fillId="0" borderId="0" xfId="39"/>
    <xf numFmtId="49" fontId="5" fillId="0" borderId="30" xfId="0" applyNumberFormat="1" applyFont="1" applyBorder="1" applyAlignment="1" applyProtection="1">
      <alignment horizontal="right" vertical="center"/>
    </xf>
    <xf numFmtId="49" fontId="72" fillId="0" borderId="0" xfId="0" applyFont="1">
      <alignment vertical="top"/>
    </xf>
    <xf numFmtId="0" fontId="0" fillId="0" borderId="0" xfId="52" applyFont="1" applyFill="1" applyBorder="1" applyAlignment="1" applyProtection="1">
      <alignment horizontal="right" vertical="center" wrapText="1"/>
    </xf>
    <xf numFmtId="49" fontId="5" fillId="0" borderId="0" xfId="0" applyNumberFormat="1" applyFont="1" applyAlignment="1" applyProtection="1">
      <alignment horizontal="right" vertical="center"/>
    </xf>
    <xf numFmtId="49" fontId="5" fillId="0" borderId="0" xfId="0" applyNumberFormat="1" applyFont="1" applyAlignment="1" applyProtection="1">
      <alignment horizontal="center" vertical="top" wrapText="1"/>
    </xf>
    <xf numFmtId="0" fontId="0" fillId="0" borderId="0" xfId="0" applyNumberFormat="1">
      <alignment vertical="top"/>
    </xf>
    <xf numFmtId="0" fontId="73" fillId="7" borderId="0" xfId="55" applyFont="1" applyFill="1" applyBorder="1" applyAlignment="1" applyProtection="1">
      <alignment vertical="center" wrapText="1"/>
    </xf>
    <xf numFmtId="0" fontId="7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0" fontId="5" fillId="0" borderId="0" xfId="47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5" fillId="0" borderId="0" xfId="41" applyProtection="1">
      <alignment vertical="top"/>
    </xf>
    <xf numFmtId="49" fontId="5" fillId="0" borderId="0" xfId="35" applyProtection="1">
      <alignment vertical="top"/>
    </xf>
    <xf numFmtId="49" fontId="5" fillId="0" borderId="5" xfId="50" applyNumberFormat="1" applyFont="1" applyFill="1" applyBorder="1" applyAlignment="1" applyProtection="1">
      <alignment horizontal="left" vertical="center" wrapText="1"/>
    </xf>
    <xf numFmtId="0" fontId="5" fillId="7" borderId="16" xfId="50" applyFont="1" applyFill="1" applyBorder="1" applyAlignment="1" applyProtection="1">
      <alignment horizontal="center" vertical="center"/>
    </xf>
    <xf numFmtId="49" fontId="5" fillId="13" borderId="15" xfId="55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54" applyNumberFormat="1" applyFont="1" applyFill="1" applyBorder="1" applyAlignment="1" applyProtection="1">
      <alignment horizontal="center" vertical="center" wrapText="1"/>
    </xf>
    <xf numFmtId="49" fontId="40" fillId="13" borderId="13" xfId="0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vertical="center"/>
    </xf>
    <xf numFmtId="49" fontId="40" fillId="13" borderId="15" xfId="0" applyFont="1" applyFill="1" applyBorder="1" applyAlignment="1" applyProtection="1">
      <alignment vertical="center" wrapText="1"/>
    </xf>
    <xf numFmtId="49" fontId="40" fillId="13" borderId="14" xfId="0" applyFont="1" applyFill="1" applyBorder="1" applyAlignment="1" applyProtection="1">
      <alignment horizontal="left" vertical="center" indent="4"/>
    </xf>
    <xf numFmtId="4" fontId="5" fillId="0" borderId="5" xfId="30" applyNumberFormat="1" applyFont="1" applyFill="1" applyBorder="1" applyAlignment="1" applyProtection="1">
      <alignment vertical="center" wrapText="1"/>
    </xf>
    <xf numFmtId="49" fontId="5" fillId="0" borderId="5" xfId="55" applyNumberFormat="1" applyFont="1" applyFill="1" applyBorder="1" applyAlignment="1" applyProtection="1">
      <alignment horizontal="left" vertical="center" wrapText="1" indent="7"/>
    </xf>
    <xf numFmtId="0" fontId="5" fillId="0" borderId="15" xfId="55" applyNumberFormat="1" applyFont="1" applyFill="1" applyBorder="1" applyAlignment="1" applyProtection="1">
      <alignment vertical="center" wrapText="1"/>
    </xf>
    <xf numFmtId="0" fontId="5" fillId="0" borderId="14" xfId="55" applyNumberFormat="1" applyFont="1" applyFill="1" applyBorder="1" applyAlignment="1" applyProtection="1">
      <alignment vertical="center" wrapText="1"/>
    </xf>
    <xf numFmtId="0" fontId="5" fillId="0" borderId="0" xfId="55" applyNumberFormat="1" applyFont="1" applyFill="1" applyBorder="1" applyAlignment="1" applyProtection="1">
      <alignment horizontal="left" vertical="center" wrapText="1" indent="6"/>
    </xf>
    <xf numFmtId="0" fontId="5" fillId="0" borderId="5" xfId="55" applyNumberFormat="1" applyFont="1" applyFill="1" applyBorder="1" applyAlignment="1" applyProtection="1">
      <alignment horizontal="left" vertical="center" wrapText="1" indent="5"/>
    </xf>
    <xf numFmtId="0" fontId="5" fillId="0" borderId="5" xfId="55" applyNumberFormat="1" applyFont="1" applyFill="1" applyBorder="1" applyAlignment="1" applyProtection="1">
      <alignment horizontal="left" vertical="center" wrapText="1" indent="1"/>
    </xf>
    <xf numFmtId="0" fontId="5" fillId="0" borderId="5" xfId="55" applyNumberFormat="1" applyFont="1" applyFill="1" applyBorder="1" applyAlignment="1" applyProtection="1">
      <alignment horizontal="left" vertical="center" wrapText="1" indent="2"/>
    </xf>
    <xf numFmtId="0" fontId="5" fillId="0" borderId="5" xfId="55" applyNumberFormat="1" applyFont="1" applyFill="1" applyBorder="1" applyAlignment="1" applyProtection="1">
      <alignment horizontal="left" vertical="center" wrapText="1" indent="3"/>
    </xf>
    <xf numFmtId="49" fontId="40" fillId="13" borderId="17" xfId="0" applyFont="1" applyFill="1" applyBorder="1" applyAlignment="1" applyProtection="1">
      <alignment horizontal="left" vertical="center" indent="4"/>
    </xf>
    <xf numFmtId="49" fontId="40" fillId="13" borderId="17" xfId="0" applyFont="1" applyFill="1" applyBorder="1" applyAlignment="1" applyProtection="1">
      <alignment horizontal="left" vertical="center" indent="3"/>
    </xf>
    <xf numFmtId="49" fontId="40" fillId="13" borderId="17" xfId="0" applyFont="1" applyFill="1" applyBorder="1" applyAlignment="1" applyProtection="1">
      <alignment horizontal="left" vertical="center" indent="2"/>
    </xf>
    <xf numFmtId="49" fontId="40" fillId="13" borderId="17" xfId="0" applyFont="1" applyFill="1" applyBorder="1" applyAlignment="1" applyProtection="1">
      <alignment horizontal="left" vertical="center" indent="6"/>
    </xf>
    <xf numFmtId="49" fontId="40" fillId="13" borderId="17" xfId="0" applyFont="1" applyFill="1" applyBorder="1" applyAlignment="1" applyProtection="1">
      <alignment horizontal="left" vertical="center" indent="5"/>
    </xf>
    <xf numFmtId="49" fontId="40" fillId="13" borderId="17" xfId="0" applyFont="1" applyFill="1" applyBorder="1" applyAlignment="1" applyProtection="1">
      <alignment horizontal="left" vertical="center" indent="1"/>
    </xf>
    <xf numFmtId="0" fontId="5" fillId="7" borderId="5" xfId="55" applyFont="1" applyFill="1" applyBorder="1" applyAlignment="1" applyProtection="1">
      <alignment vertical="center" wrapText="1"/>
    </xf>
    <xf numFmtId="0" fontId="17" fillId="0" borderId="0" xfId="56" applyFont="1" applyBorder="1" applyAlignment="1">
      <alignment horizontal="center" vertical="center" wrapText="1"/>
    </xf>
    <xf numFmtId="0" fontId="5" fillId="0" borderId="13" xfId="55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vertical="center" wrapText="1"/>
    </xf>
    <xf numFmtId="49" fontId="5" fillId="0" borderId="21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vertical="center" wrapText="1"/>
    </xf>
    <xf numFmtId="49" fontId="5" fillId="13" borderId="5" xfId="54" applyNumberFormat="1" applyFont="1" applyFill="1" applyBorder="1" applyAlignment="1" applyProtection="1">
      <alignment horizontal="center" vertical="center" wrapText="1"/>
    </xf>
    <xf numFmtId="0" fontId="5" fillId="0" borderId="0" xfId="53" applyNumberFormat="1" applyFont="1" applyFill="1" applyAlignment="1" applyProtection="1">
      <alignment horizontal="left" vertical="center" wrapText="1"/>
    </xf>
    <xf numFmtId="0" fontId="5" fillId="0" borderId="0" xfId="53" applyFont="1" applyFill="1" applyAlignment="1" applyProtection="1">
      <alignment horizontal="left" vertical="center" wrapText="1"/>
    </xf>
    <xf numFmtId="14" fontId="5" fillId="7" borderId="0" xfId="53" applyNumberFormat="1" applyFont="1" applyFill="1" applyBorder="1" applyAlignment="1" applyProtection="1">
      <alignment horizontal="left" vertical="center" wrapText="1"/>
    </xf>
    <xf numFmtId="14" fontId="5" fillId="0" borderId="0" xfId="53" applyNumberFormat="1" applyFont="1" applyFill="1" applyAlignment="1" applyProtection="1">
      <alignment horizontal="lef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0" xfId="55" applyNumberFormat="1" applyFont="1" applyFill="1" applyAlignment="1" applyProtection="1">
      <alignment vertical="center" wrapText="1"/>
    </xf>
    <xf numFmtId="0" fontId="5" fillId="0" borderId="5" xfId="30" applyNumberFormat="1" applyFont="1" applyFill="1" applyBorder="1" applyAlignment="1" applyProtection="1">
      <alignment horizontal="center" vertical="center" wrapText="1"/>
    </xf>
    <xf numFmtId="4" fontId="74" fillId="0" borderId="5" xfId="30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vertical="center" wrapText="1"/>
    </xf>
    <xf numFmtId="4" fontId="75" fillId="13" borderId="15" xfId="0" applyNumberFormat="1" applyFont="1" applyFill="1" applyBorder="1" applyAlignment="1" applyProtection="1">
      <alignment horizontal="right"/>
    </xf>
    <xf numFmtId="0" fontId="5" fillId="0" borderId="33" xfId="55" applyNumberFormat="1" applyFont="1" applyFill="1" applyBorder="1" applyAlignment="1" applyProtection="1">
      <alignment horizontal="left" vertical="center" wrapText="1" indent="7"/>
    </xf>
    <xf numFmtId="49" fontId="5" fillId="13" borderId="5" xfId="55" applyNumberFormat="1" applyFont="1" applyFill="1" applyBorder="1" applyAlignment="1" applyProtection="1">
      <alignment vertical="center" wrapText="1"/>
    </xf>
    <xf numFmtId="49" fontId="40" fillId="13" borderId="15" xfId="41" applyFont="1" applyFill="1" applyBorder="1" applyAlignment="1" applyProtection="1">
      <alignment horizontal="left" vertical="center" indent="1"/>
    </xf>
    <xf numFmtId="0" fontId="41" fillId="7" borderId="0" xfId="55" applyFont="1" applyFill="1" applyBorder="1" applyAlignment="1" applyProtection="1">
      <alignment vertical="top" wrapText="1"/>
    </xf>
    <xf numFmtId="0" fontId="5" fillId="0" borderId="0" xfId="55" applyFont="1" applyFill="1" applyBorder="1" applyAlignment="1" applyProtection="1">
      <alignment vertical="top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49" fontId="74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7" fillId="10" borderId="0" xfId="55" applyFont="1" applyFill="1" applyAlignment="1" applyProtection="1">
      <alignment vertical="center" wrapText="1"/>
    </xf>
    <xf numFmtId="0" fontId="5" fillId="0" borderId="0" xfId="52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Alignment="1" applyProtection="1">
      <alignment vertical="center" wrapText="1"/>
    </xf>
    <xf numFmtId="0" fontId="74" fillId="0" borderId="0" xfId="0" applyNumberFormat="1" applyFont="1" applyAlignment="1">
      <alignment vertical="center"/>
    </xf>
    <xf numFmtId="0" fontId="76" fillId="0" borderId="0" xfId="0" applyNumberFormat="1" applyFont="1" applyAlignment="1">
      <alignment vertical="center"/>
    </xf>
    <xf numFmtId="0" fontId="74" fillId="0" borderId="0" xfId="54" applyNumberFormat="1" applyFont="1" applyFill="1" applyBorder="1" applyAlignment="1" applyProtection="1">
      <alignment vertical="center" wrapText="1"/>
    </xf>
    <xf numFmtId="0" fontId="74" fillId="0" borderId="0" xfId="47" applyFont="1" applyFill="1" applyBorder="1" applyAlignment="1" applyProtection="1">
      <alignment horizontal="left" vertical="center" wrapText="1"/>
    </xf>
    <xf numFmtId="0" fontId="74" fillId="0" borderId="0" xfId="55" applyFont="1" applyFill="1" applyAlignment="1" applyProtection="1">
      <alignment vertical="center"/>
    </xf>
    <xf numFmtId="49" fontId="74" fillId="0" borderId="0" xfId="0" applyFont="1" applyAlignment="1">
      <alignment vertical="top"/>
    </xf>
    <xf numFmtId="0" fontId="74" fillId="0" borderId="0" xfId="0" applyNumberFormat="1" applyFont="1" applyFill="1" applyBorder="1" applyAlignment="1">
      <alignment vertical="center"/>
    </xf>
    <xf numFmtId="49" fontId="74" fillId="0" borderId="0" xfId="55" applyNumberFormat="1" applyFont="1" applyFill="1" applyAlignment="1" applyProtection="1">
      <alignment vertical="center" wrapText="1"/>
    </xf>
    <xf numFmtId="49" fontId="74" fillId="0" borderId="0" xfId="55" applyNumberFormat="1" applyFont="1" applyFill="1" applyAlignment="1" applyProtection="1">
      <alignment vertical="center"/>
    </xf>
    <xf numFmtId="0" fontId="74" fillId="0" borderId="0" xfId="0" applyNumberFormat="1" applyFont="1" applyFill="1" applyAlignment="1" applyProtection="1">
      <alignment vertical="center"/>
    </xf>
    <xf numFmtId="49" fontId="74" fillId="10" borderId="0" xfId="0" applyFont="1" applyFill="1" applyProtection="1">
      <alignment vertical="top"/>
    </xf>
    <xf numFmtId="167" fontId="5" fillId="9" borderId="5" xfId="3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5" fillId="0" borderId="0" xfId="0" applyNumberFormat="1" applyFont="1" applyProtection="1">
      <alignment vertical="top"/>
    </xf>
    <xf numFmtId="0" fontId="5" fillId="0" borderId="5" xfId="52" applyNumberFormat="1" applyFont="1" applyFill="1" applyBorder="1" applyAlignment="1" applyProtection="1">
      <alignment vertical="center" wrapText="1"/>
    </xf>
    <xf numFmtId="49" fontId="5" fillId="13" borderId="13" xfId="55" applyNumberFormat="1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Protection="1">
      <alignment vertical="top"/>
    </xf>
    <xf numFmtId="49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49" fontId="5" fillId="13" borderId="13" xfId="33" applyNumberFormat="1" applyFont="1" applyFill="1" applyBorder="1" applyAlignment="1" applyProtection="1">
      <alignment horizontal="center" vertical="center" wrapText="1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0" fontId="17" fillId="0" borderId="22" xfId="36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36" applyFont="1" applyFill="1" applyBorder="1" applyAlignment="1" applyProtection="1">
      <alignment horizontal="justify" vertical="top" wrapText="1"/>
    </xf>
    <xf numFmtId="4" fontId="5" fillId="0" borderId="0" xfId="55" applyNumberFormat="1" applyFont="1" applyFill="1" applyBorder="1" applyAlignment="1" applyProtection="1">
      <alignment vertical="center" wrapText="1"/>
    </xf>
    <xf numFmtId="0" fontId="74" fillId="0" borderId="0" xfId="47" applyFont="1" applyFill="1" applyBorder="1" applyAlignment="1" applyProtection="1">
      <alignment horizontal="righ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0" fontId="74" fillId="0" borderId="0" xfId="55" applyFont="1" applyFill="1" applyBorder="1" applyAlignment="1" applyProtection="1">
      <alignment vertical="center" wrapText="1"/>
    </xf>
    <xf numFmtId="49" fontId="74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49" fontId="5" fillId="0" borderId="0" xfId="55" applyNumberFormat="1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vertical="center" wrapText="1"/>
    </xf>
    <xf numFmtId="49" fontId="74" fillId="0" borderId="0" xfId="0" applyFont="1" applyFill="1" applyBorder="1" applyProtection="1">
      <alignment vertical="top"/>
    </xf>
    <xf numFmtId="49" fontId="74" fillId="0" borderId="0" xfId="0" applyFont="1" applyBorder="1">
      <alignment vertical="top"/>
    </xf>
    <xf numFmtId="49" fontId="74" fillId="0" borderId="0" xfId="0" applyNumberFormat="1" applyFont="1" applyBorder="1" applyAlignment="1">
      <alignment vertical="center"/>
    </xf>
    <xf numFmtId="49" fontId="74" fillId="0" borderId="0" xfId="0" applyNumberFormat="1" applyFont="1" applyFill="1" applyAlignment="1" applyProtection="1">
      <alignment vertical="center"/>
    </xf>
    <xf numFmtId="0" fontId="74" fillId="0" borderId="0" xfId="55" applyFont="1" applyFill="1" applyAlignment="1" applyProtection="1">
      <alignment horizontal="center" vertical="center" wrapText="1"/>
    </xf>
    <xf numFmtId="49" fontId="74" fillId="0" borderId="0" xfId="0" applyFont="1" applyFill="1" applyProtection="1">
      <alignment vertical="top"/>
    </xf>
    <xf numFmtId="49" fontId="74" fillId="0" borderId="0" xfId="0" applyFont="1" applyFill="1" applyAlignment="1" applyProtection="1">
      <alignment vertical="top"/>
    </xf>
    <xf numFmtId="4" fontId="5" fillId="9" borderId="5" xfId="55" applyNumberFormat="1" applyFont="1" applyFill="1" applyBorder="1" applyAlignment="1" applyProtection="1">
      <alignment horizontal="right" vertical="center" wrapText="1"/>
      <protection locked="0"/>
    </xf>
    <xf numFmtId="0" fontId="70" fillId="0" borderId="0" xfId="37"/>
    <xf numFmtId="0" fontId="0" fillId="0" borderId="0" xfId="0" applyNumberFormat="1" applyAlignment="1"/>
    <xf numFmtId="0" fontId="33" fillId="0" borderId="0" xfId="55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3" fillId="0" borderId="0" xfId="55" applyFont="1" applyFill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right" vertical="center" wrapText="1"/>
    </xf>
    <xf numFmtId="4" fontId="5" fillId="0" borderId="0" xfId="34" applyFont="1" applyFill="1" applyBorder="1" applyAlignment="1" applyProtection="1">
      <alignment horizontal="right" vertical="center" wrapText="1"/>
    </xf>
    <xf numFmtId="0" fontId="5" fillId="0" borderId="0" xfId="52" applyFont="1" applyFill="1" applyBorder="1" applyAlignment="1" applyProtection="1">
      <alignment horizontal="left" vertical="center" wrapText="1" indent="1"/>
    </xf>
    <xf numFmtId="49" fontId="5" fillId="0" borderId="0" xfId="41" applyFill="1" applyProtection="1">
      <alignment vertical="top"/>
    </xf>
    <xf numFmtId="4" fontId="0" fillId="0" borderId="0" xfId="34" applyFont="1" applyFill="1" applyBorder="1" applyAlignment="1" applyProtection="1">
      <alignment horizontal="center" vertical="center" wrapText="1"/>
    </xf>
    <xf numFmtId="4" fontId="5" fillId="0" borderId="0" xfId="34" applyFont="1" applyFill="1" applyBorder="1" applyAlignment="1" applyProtection="1">
      <alignment horizontal="center" vertical="center" wrapText="1"/>
    </xf>
    <xf numFmtId="0" fontId="72" fillId="0" borderId="0" xfId="55" applyNumberFormat="1" applyFont="1" applyFill="1" applyAlignment="1" applyProtection="1">
      <alignment vertical="center"/>
    </xf>
    <xf numFmtId="169" fontId="5" fillId="0" borderId="5" xfId="55" applyNumberFormat="1" applyFont="1" applyFill="1" applyBorder="1" applyAlignment="1" applyProtection="1">
      <alignment horizontal="center" vertical="center" wrapText="1"/>
    </xf>
    <xf numFmtId="169" fontId="5" fillId="0" borderId="5" xfId="33" applyNumberFormat="1" applyFont="1" applyFill="1" applyBorder="1" applyAlignment="1" applyProtection="1">
      <alignment horizontal="center" vertical="center" wrapText="1"/>
    </xf>
    <xf numFmtId="0" fontId="72" fillId="13" borderId="19" xfId="55" applyFont="1" applyFill="1" applyBorder="1" applyAlignment="1" applyProtection="1">
      <alignment horizontal="center" vertical="center" wrapText="1"/>
    </xf>
    <xf numFmtId="0" fontId="72" fillId="13" borderId="23" xfId="55" applyFont="1" applyFill="1" applyBorder="1" applyAlignment="1" applyProtection="1">
      <alignment horizontal="center" vertical="center" wrapText="1"/>
    </xf>
    <xf numFmtId="49" fontId="72" fillId="13" borderId="23" xfId="55" applyNumberFormat="1" applyFont="1" applyFill="1" applyBorder="1" applyAlignment="1" applyProtection="1">
      <alignment horizontal="left" vertical="center" wrapText="1"/>
    </xf>
    <xf numFmtId="49" fontId="37" fillId="13" borderId="15" xfId="42" applyNumberFormat="1" applyFill="1" applyBorder="1" applyAlignment="1" applyProtection="1">
      <alignment horizontal="left" vertical="center"/>
    </xf>
    <xf numFmtId="49" fontId="72" fillId="13" borderId="21" xfId="55" applyNumberFormat="1" applyFont="1" applyFill="1" applyBorder="1" applyAlignment="1" applyProtection="1">
      <alignment horizontal="left" vertical="center" wrapText="1"/>
    </xf>
    <xf numFmtId="49" fontId="5" fillId="8" borderId="5" xfId="55" applyNumberFormat="1" applyFont="1" applyFill="1" applyBorder="1" applyAlignment="1" applyProtection="1">
      <alignment horizontal="center" vertical="center" wrapText="1"/>
    </xf>
    <xf numFmtId="0" fontId="77" fillId="0" borderId="0" xfId="55" applyFont="1" applyFill="1" applyAlignment="1" applyProtection="1">
      <alignment vertical="center" wrapText="1"/>
    </xf>
    <xf numFmtId="0" fontId="29" fillId="0" borderId="0" xfId="55" applyFont="1" applyFill="1" applyBorder="1" applyAlignment="1" applyProtection="1">
      <alignment horizontal="center" vertical="center" wrapText="1"/>
    </xf>
    <xf numFmtId="49" fontId="7" fillId="13" borderId="13" xfId="41" applyFont="1" applyFill="1" applyBorder="1" applyAlignment="1" applyProtection="1">
      <alignment horizontal="right" vertical="center" wrapText="1"/>
    </xf>
    <xf numFmtId="49" fontId="7" fillId="13" borderId="15" xfId="41" applyFont="1" applyFill="1" applyBorder="1" applyAlignment="1" applyProtection="1">
      <alignment horizontal="right" vertical="center" wrapText="1"/>
    </xf>
    <xf numFmtId="49" fontId="5" fillId="13" borderId="15" xfId="41" applyFont="1" applyFill="1" applyBorder="1" applyAlignment="1" applyProtection="1">
      <alignment horizontal="right" vertical="center" wrapText="1"/>
    </xf>
    <xf numFmtId="49" fontId="5" fillId="13" borderId="14" xfId="41" applyFont="1" applyFill="1" applyBorder="1" applyAlignment="1" applyProtection="1">
      <alignment horizontal="right" vertical="center" wrapText="1"/>
    </xf>
    <xf numFmtId="0" fontId="5" fillId="0" borderId="34" xfId="55" applyFont="1" applyFill="1" applyBorder="1" applyAlignment="1" applyProtection="1">
      <alignment vertical="center" wrapText="1"/>
    </xf>
    <xf numFmtId="0" fontId="50" fillId="0" borderId="0" xfId="55" applyFont="1" applyFill="1" applyAlignment="1" applyProtection="1">
      <alignment vertical="center" wrapText="1"/>
    </xf>
    <xf numFmtId="0" fontId="8" fillId="0" borderId="0" xfId="55" applyFont="1" applyFill="1" applyAlignment="1" applyProtection="1">
      <alignment vertical="center" wrapText="1"/>
    </xf>
    <xf numFmtId="0" fontId="51" fillId="0" borderId="0" xfId="55" applyFont="1" applyFill="1" applyAlignment="1" applyProtection="1">
      <alignment horizontal="center" vertical="center" wrapText="1"/>
    </xf>
    <xf numFmtId="0" fontId="78" fillId="0" borderId="0" xfId="38" applyFont="1" applyFill="1" applyProtection="1"/>
    <xf numFmtId="49" fontId="34" fillId="7" borderId="0" xfId="44">
      <alignment vertical="top"/>
    </xf>
    <xf numFmtId="49" fontId="52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2" fillId="0" borderId="0" xfId="0" applyFont="1" applyFill="1" applyProtection="1">
      <alignment vertical="top"/>
    </xf>
    <xf numFmtId="0" fontId="72" fillId="0" borderId="0" xfId="55" applyFont="1" applyFill="1" applyAlignment="1" applyProtection="1">
      <alignment vertical="center"/>
    </xf>
    <xf numFmtId="49" fontId="72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2" fillId="0" borderId="0" xfId="0" applyFont="1" applyFill="1" applyAlignment="1" applyProtection="1">
      <alignment vertical="top"/>
    </xf>
    <xf numFmtId="49" fontId="72" fillId="10" borderId="0" xfId="0" applyFont="1" applyFill="1" applyAlignment="1" applyProtection="1">
      <alignment vertical="top"/>
    </xf>
    <xf numFmtId="49" fontId="5" fillId="0" borderId="0" xfId="0" applyNumberFormat="1" applyFont="1" applyFill="1" applyProtection="1">
      <alignment vertical="top"/>
    </xf>
    <xf numFmtId="49" fontId="0" fillId="2" borderId="3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5" xfId="0" applyFill="1" applyBorder="1" applyAlignment="1" applyProtection="1">
      <alignment horizontal="right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49" fontId="0" fillId="0" borderId="3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8" fillId="0" borderId="36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6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7" fillId="0" borderId="6" xfId="36" applyFont="1" applyBorder="1" applyAlignment="1" applyProtection="1">
      <alignment horizontal="justify" vertical="center" wrapText="1"/>
    </xf>
    <xf numFmtId="0" fontId="53" fillId="0" borderId="0" xfId="53" applyFont="1" applyFill="1" applyAlignment="1" applyProtection="1">
      <alignment vertical="top" wrapText="1"/>
    </xf>
    <xf numFmtId="0" fontId="5" fillId="0" borderId="6" xfId="36" applyFont="1" applyBorder="1" applyAlignment="1" applyProtection="1">
      <alignment horizontal="justify"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0" fontId="0" fillId="7" borderId="5" xfId="37" applyNumberFormat="1" applyFont="1" applyFill="1" applyBorder="1" applyAlignment="1" applyProtection="1">
      <alignment horizontal="center" vertical="center" wrapText="1"/>
    </xf>
    <xf numFmtId="49" fontId="5" fillId="0" borderId="0" xfId="35" applyNumberFormat="1" applyFont="1">
      <alignment vertical="top"/>
    </xf>
    <xf numFmtId="0" fontId="5" fillId="7" borderId="0" xfId="55" applyFont="1" applyFill="1" applyBorder="1" applyAlignment="1" applyProtection="1">
      <alignment horizontal="right" vertical="center"/>
    </xf>
    <xf numFmtId="49" fontId="74" fillId="0" borderId="0" xfId="35" applyFont="1" applyAlignment="1">
      <alignment vertical="top"/>
    </xf>
    <xf numFmtId="0" fontId="47" fillId="0" borderId="0" xfId="47" applyFont="1" applyFill="1" applyBorder="1" applyAlignment="1" applyProtection="1">
      <alignment vertical="center" wrapText="1"/>
    </xf>
    <xf numFmtId="49" fontId="5" fillId="0" borderId="0" xfId="35" applyFont="1" applyProtection="1">
      <alignment vertical="top"/>
    </xf>
    <xf numFmtId="49" fontId="0" fillId="9" borderId="5" xfId="30" applyNumberFormat="1" applyFont="1" applyFill="1" applyBorder="1" applyAlignment="1" applyProtection="1">
      <alignment horizontal="left" vertical="center" wrapText="1" indent="2"/>
      <protection locked="0"/>
    </xf>
    <xf numFmtId="49" fontId="5" fillId="0" borderId="5" xfId="55" applyNumberFormat="1" applyFont="1" applyFill="1" applyBorder="1" applyAlignment="1" applyProtection="1">
      <alignment horizontal="left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40" fillId="13" borderId="15" xfId="35" applyFont="1" applyFill="1" applyBorder="1" applyAlignment="1" applyProtection="1">
      <alignment horizontal="left" vertical="center" indent="3"/>
    </xf>
    <xf numFmtId="49" fontId="43" fillId="13" borderId="14" xfId="35" applyFont="1" applyFill="1" applyBorder="1" applyAlignment="1" applyProtection="1">
      <alignment horizontal="center" vertical="top"/>
    </xf>
    <xf numFmtId="0" fontId="53" fillId="0" borderId="0" xfId="55" applyFont="1" applyFill="1" applyAlignment="1" applyProtection="1">
      <alignment horizontal="right" vertical="top" wrapText="1"/>
    </xf>
    <xf numFmtId="49" fontId="40" fillId="13" borderId="15" xfId="35" applyFont="1" applyFill="1" applyBorder="1" applyAlignment="1" applyProtection="1">
      <alignment horizontal="left" vertical="center" indent="2"/>
    </xf>
    <xf numFmtId="0" fontId="5" fillId="0" borderId="5" xfId="45" applyFont="1" applyFill="1" applyBorder="1" applyAlignment="1" applyProtection="1">
      <alignment horizontal="center" vertical="center" wrapText="1"/>
    </xf>
    <xf numFmtId="0" fontId="0" fillId="0" borderId="5" xfId="4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79" fillId="0" borderId="0" xfId="53" applyFont="1" applyAlignment="1" applyProtection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0" fillId="13" borderId="13" xfId="0" applyFont="1" applyFill="1" applyBorder="1" applyAlignment="1" applyProtection="1">
      <alignment horizontal="left" vertical="center"/>
    </xf>
    <xf numFmtId="49" fontId="40" fillId="13" borderId="13" xfId="0" applyFont="1" applyFill="1" applyBorder="1" applyAlignment="1" applyProtection="1">
      <alignment horizontal="left" vertical="center" indent="4"/>
    </xf>
    <xf numFmtId="49" fontId="40" fillId="13" borderId="13" xfId="0" applyFont="1" applyFill="1" applyBorder="1" applyAlignment="1" applyProtection="1">
      <alignment horizontal="left" vertical="center" indent="1"/>
    </xf>
    <xf numFmtId="4" fontId="75" fillId="13" borderId="14" xfId="0" applyNumberFormat="1" applyFont="1" applyFill="1" applyBorder="1" applyAlignment="1" applyProtection="1">
      <alignment horizontal="right"/>
    </xf>
    <xf numFmtId="0" fontId="74" fillId="0" borderId="0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vertical="center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69" fillId="9" borderId="5" xfId="30" applyNumberFormat="1" applyFill="1" applyBorder="1" applyAlignment="1" applyProtection="1">
      <alignment horizontal="left" vertical="center" wrapText="1"/>
      <protection locked="0"/>
    </xf>
    <xf numFmtId="49" fontId="5" fillId="0" borderId="5" xfId="41" applyBorder="1">
      <alignment vertical="top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1" applyFont="1" applyFill="1" applyBorder="1" applyAlignment="1" applyProtection="1">
      <alignment horizontal="center" vertical="top"/>
    </xf>
    <xf numFmtId="0" fontId="5" fillId="0" borderId="0" xfId="55" applyFont="1" applyFill="1" applyAlignment="1" applyProtection="1">
      <alignment horizontal="left" vertical="top" wrapText="1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0" fillId="7" borderId="0" xfId="33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80" fillId="0" borderId="0" xfId="47" applyNumberFormat="1" applyFont="1" applyFill="1" applyBorder="1" applyAlignment="1" applyProtection="1">
      <alignment horizontal="center" vertical="center" wrapText="1"/>
    </xf>
    <xf numFmtId="0" fontId="80" fillId="0" borderId="0" xfId="54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left" vertical="center" wrapText="1" indent="2"/>
    </xf>
    <xf numFmtId="49" fontId="5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74" fillId="0" borderId="0" xfId="0" applyNumberFormat="1" applyFont="1" applyFill="1" applyBorder="1" applyAlignment="1" applyProtection="1">
      <alignment vertical="center"/>
    </xf>
    <xf numFmtId="0" fontId="0" fillId="8" borderId="5" xfId="53" applyNumberFormat="1" applyFont="1" applyFill="1" applyBorder="1" applyAlignment="1" applyProtection="1">
      <alignment horizontal="left" vertical="center" wrapText="1" indent="1"/>
    </xf>
    <xf numFmtId="49" fontId="5" fillId="8" borderId="5" xfId="53" applyNumberFormat="1" applyFont="1" applyFill="1" applyBorder="1" applyAlignment="1" applyProtection="1">
      <alignment horizontal="left" vertical="center" wrapText="1" indent="1"/>
    </xf>
    <xf numFmtId="49" fontId="5" fillId="0" borderId="5" xfId="53" applyNumberFormat="1" applyFont="1" applyFill="1" applyBorder="1" applyAlignment="1" applyProtection="1">
      <alignment horizontal="left" vertical="center" wrapText="1" indent="1"/>
    </xf>
    <xf numFmtId="0" fontId="81" fillId="0" borderId="0" xfId="0" applyNumberFormat="1" applyFont="1" applyFill="1" applyBorder="1" applyAlignment="1">
      <alignment vertical="center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17" fillId="0" borderId="0" xfId="56" applyFont="1" applyBorder="1" applyAlignment="1">
      <alignment vertical="center" wrapText="1"/>
    </xf>
    <xf numFmtId="0" fontId="5" fillId="0" borderId="5" xfId="47" applyNumberFormat="1" applyFont="1" applyFill="1" applyBorder="1" applyAlignment="1" applyProtection="1">
      <alignment horizontal="center" vertical="center" wrapText="1"/>
    </xf>
    <xf numFmtId="49" fontId="5" fillId="13" borderId="13" xfId="55" applyNumberFormat="1" applyFont="1" applyFill="1" applyBorder="1" applyAlignment="1" applyProtection="1">
      <alignment horizontal="center" vertical="center" wrapText="1"/>
    </xf>
    <xf numFmtId="0" fontId="5" fillId="13" borderId="15" xfId="54" applyNumberFormat="1" applyFont="1" applyFill="1" applyBorder="1" applyAlignment="1" applyProtection="1">
      <alignment horizontal="left" vertical="center" wrapText="1"/>
    </xf>
    <xf numFmtId="49" fontId="5" fillId="13" borderId="14" xfId="55" applyNumberFormat="1" applyFont="1" applyFill="1" applyBorder="1" applyAlignment="1" applyProtection="1">
      <alignment vertical="center" wrapText="1"/>
    </xf>
    <xf numFmtId="0" fontId="5" fillId="0" borderId="5" xfId="47" applyFont="1" applyFill="1" applyBorder="1" applyAlignment="1" applyProtection="1">
      <alignment horizontal="left" vertical="center" wrapText="1" indent="3"/>
    </xf>
    <xf numFmtId="0" fontId="74" fillId="0" borderId="0" xfId="0" applyNumberFormat="1" applyFont="1" applyFill="1" applyBorder="1" applyAlignment="1">
      <alignment horizontal="center" vertical="center"/>
    </xf>
    <xf numFmtId="0" fontId="5" fillId="13" borderId="14" xfId="54" applyNumberFormat="1" applyFont="1" applyFill="1" applyBorder="1" applyAlignment="1" applyProtection="1">
      <alignment horizontal="left" vertical="center" wrapText="1"/>
    </xf>
    <xf numFmtId="0" fontId="74" fillId="0" borderId="0" xfId="0" applyNumberFormat="1" applyFont="1" applyFill="1" applyBorder="1" applyAlignment="1">
      <alignment horizontal="center" vertical="center"/>
    </xf>
    <xf numFmtId="49" fontId="5" fillId="0" borderId="23" xfId="55" applyNumberFormat="1" applyFont="1" applyFill="1" applyBorder="1" applyAlignment="1" applyProtection="1">
      <alignment horizontal="center" vertical="center" wrapText="1"/>
    </xf>
    <xf numFmtId="0" fontId="5" fillId="0" borderId="23" xfId="47" applyFont="1" applyFill="1" applyBorder="1" applyAlignment="1" applyProtection="1">
      <alignment horizontal="left" vertical="center" wrapText="1" indent="2"/>
    </xf>
    <xf numFmtId="0" fontId="5" fillId="0" borderId="23" xfId="54" applyNumberFormat="1" applyFont="1" applyFill="1" applyBorder="1" applyAlignment="1" applyProtection="1">
      <alignment horizontal="left" vertical="center" wrapText="1"/>
    </xf>
    <xf numFmtId="49" fontId="5" fillId="0" borderId="23" xfId="55" applyNumberFormat="1" applyFont="1" applyFill="1" applyBorder="1" applyAlignment="1" applyProtection="1">
      <alignment vertical="center" wrapText="1"/>
    </xf>
    <xf numFmtId="49" fontId="5" fillId="11" borderId="5" xfId="54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4" fillId="0" borderId="0" xfId="55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49" fontId="34" fillId="7" borderId="0" xfId="44" applyAlignment="1">
      <alignment vertical="top" wrapText="1"/>
    </xf>
    <xf numFmtId="49" fontId="29" fillId="0" borderId="15" xfId="33" applyNumberFormat="1" applyFont="1" applyFill="1" applyBorder="1" applyAlignment="1" applyProtection="1">
      <alignment horizontal="center" vertical="center" wrapText="1"/>
    </xf>
    <xf numFmtId="0" fontId="82" fillId="0" borderId="0" xfId="55" applyFont="1" applyFill="1" applyAlignment="1" applyProtection="1">
      <alignment vertical="center"/>
    </xf>
    <xf numFmtId="0" fontId="83" fillId="0" borderId="0" xfId="55" applyFont="1" applyFill="1" applyAlignment="1" applyProtection="1">
      <alignment vertical="center"/>
    </xf>
    <xf numFmtId="14" fontId="5" fillId="0" borderId="5" xfId="54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5" fillId="0" borderId="0" xfId="55" applyFont="1" applyFill="1" applyAlignment="1" applyProtection="1">
      <alignment horizontal="left" vertical="center" wrapText="1" indent="1"/>
    </xf>
    <xf numFmtId="0" fontId="74" fillId="0" borderId="0" xfId="55" applyNumberFormat="1" applyFont="1" applyFill="1" applyAlignment="1" applyProtection="1">
      <alignment vertical="center"/>
    </xf>
    <xf numFmtId="0" fontId="74" fillId="0" borderId="0" xfId="55" applyFont="1" applyFill="1" applyAlignment="1" applyProtection="1">
      <alignment horizontal="left" vertical="center" wrapText="1" indent="1"/>
    </xf>
    <xf numFmtId="0" fontId="72" fillId="0" borderId="0" xfId="55" applyFont="1" applyFill="1" applyAlignment="1" applyProtection="1">
      <alignment horizontal="left" vertical="center" wrapText="1" indent="1"/>
    </xf>
    <xf numFmtId="0" fontId="84" fillId="0" borderId="0" xfId="55" applyFont="1" applyFill="1" applyAlignment="1" applyProtection="1">
      <alignment horizontal="left" vertical="center" wrapText="1" indent="1"/>
    </xf>
    <xf numFmtId="0" fontId="85" fillId="0" borderId="0" xfId="55" applyFont="1" applyFill="1" applyAlignment="1" applyProtection="1">
      <alignment horizontal="left" vertical="center" indent="1"/>
    </xf>
    <xf numFmtId="0" fontId="84" fillId="0" borderId="0" xfId="55" applyFont="1" applyFill="1" applyAlignment="1" applyProtection="1">
      <alignment vertical="center" wrapText="1"/>
    </xf>
    <xf numFmtId="0" fontId="57" fillId="0" borderId="0" xfId="53" applyFont="1" applyFill="1" applyAlignment="1" applyProtection="1">
      <alignment horizontal="left" vertical="center" wrapText="1"/>
    </xf>
    <xf numFmtId="0" fontId="58" fillId="0" borderId="0" xfId="53" applyFont="1" applyFill="1" applyAlignment="1" applyProtection="1">
      <alignment horizontal="left" vertical="center" wrapText="1"/>
    </xf>
    <xf numFmtId="0" fontId="59" fillId="0" borderId="0" xfId="53" applyFont="1" applyAlignment="1" applyProtection="1">
      <alignment vertical="center" wrapText="1"/>
    </xf>
    <xf numFmtId="0" fontId="57" fillId="7" borderId="0" xfId="53" applyFont="1" applyFill="1" applyBorder="1" applyAlignment="1" applyProtection="1">
      <alignment vertical="center" wrapText="1"/>
    </xf>
    <xf numFmtId="0" fontId="60" fillId="7" borderId="0" xfId="53" applyFont="1" applyFill="1" applyBorder="1" applyAlignment="1" applyProtection="1">
      <alignment horizontal="right" vertical="center" wrapText="1" indent="1"/>
    </xf>
    <xf numFmtId="0" fontId="60" fillId="7" borderId="0" xfId="53" applyFont="1" applyFill="1" applyBorder="1" applyAlignment="1" applyProtection="1">
      <alignment horizontal="left" vertical="center" wrapText="1" indent="2"/>
    </xf>
    <xf numFmtId="0" fontId="57" fillId="0" borderId="0" xfId="53" applyFont="1" applyAlignment="1" applyProtection="1">
      <alignment vertical="center" wrapText="1"/>
    </xf>
    <xf numFmtId="0" fontId="58" fillId="0" borderId="0" xfId="53" applyFont="1" applyAlignment="1" applyProtection="1">
      <alignment horizontal="center" vertical="center" wrapText="1"/>
    </xf>
    <xf numFmtId="0" fontId="57" fillId="7" borderId="0" xfId="53" applyFont="1" applyFill="1" applyBorder="1" applyAlignment="1" applyProtection="1">
      <alignment horizontal="right" vertical="center" wrapText="1" indent="1"/>
    </xf>
    <xf numFmtId="0" fontId="61" fillId="7" borderId="0" xfId="53" applyFont="1" applyFill="1" applyBorder="1" applyAlignment="1" applyProtection="1">
      <alignment horizontal="center" vertical="center" wrapText="1"/>
    </xf>
    <xf numFmtId="0" fontId="62" fillId="7" borderId="0" xfId="53" applyFont="1" applyFill="1" applyBorder="1" applyAlignment="1" applyProtection="1">
      <alignment vertical="center" wrapText="1"/>
    </xf>
    <xf numFmtId="14" fontId="57" fillId="7" borderId="0" xfId="53" applyNumberFormat="1" applyFont="1" applyFill="1" applyBorder="1" applyAlignment="1" applyProtection="1">
      <alignment horizontal="left" vertical="center" wrapText="1"/>
    </xf>
    <xf numFmtId="0" fontId="58" fillId="7" borderId="0" xfId="53" applyNumberFormat="1" applyFont="1" applyFill="1" applyBorder="1" applyAlignment="1" applyProtection="1">
      <alignment horizontal="center" vertical="center" wrapText="1"/>
    </xf>
    <xf numFmtId="0" fontId="57" fillId="7" borderId="0" xfId="53" applyNumberFormat="1" applyFont="1" applyFill="1" applyBorder="1" applyAlignment="1" applyProtection="1">
      <alignment horizontal="left" vertical="center" wrapText="1" indent="1"/>
    </xf>
    <xf numFmtId="0" fontId="57" fillId="7" borderId="0" xfId="53" applyFont="1" applyFill="1" applyBorder="1" applyAlignment="1" applyProtection="1">
      <alignment horizontal="center" vertical="center" wrapText="1"/>
    </xf>
    <xf numFmtId="0" fontId="63" fillId="7" borderId="0" xfId="53" applyFont="1" applyFill="1" applyBorder="1" applyAlignment="1" applyProtection="1">
      <alignment horizontal="center" vertical="center" wrapText="1"/>
    </xf>
    <xf numFmtId="14" fontId="63" fillId="7" borderId="0" xfId="53" applyNumberFormat="1" applyFont="1" applyFill="1" applyBorder="1" applyAlignment="1" applyProtection="1">
      <alignment horizontal="center" vertical="center" wrapText="1"/>
    </xf>
    <xf numFmtId="0" fontId="63" fillId="7" borderId="0" xfId="53" applyFont="1" applyFill="1" applyBorder="1" applyAlignment="1" applyProtection="1">
      <alignment vertical="center" wrapText="1"/>
    </xf>
    <xf numFmtId="0" fontId="64" fillId="7" borderId="0" xfId="53" applyFont="1" applyFill="1" applyBorder="1" applyAlignment="1" applyProtection="1">
      <alignment vertical="center" wrapText="1"/>
    </xf>
    <xf numFmtId="0" fontId="56" fillId="0" borderId="0" xfId="53" applyNumberFormat="1" applyFont="1" applyFill="1" applyAlignment="1" applyProtection="1">
      <alignment horizontal="left" vertical="center" wrapText="1"/>
    </xf>
    <xf numFmtId="0" fontId="55" fillId="0" borderId="0" xfId="53" applyFont="1" applyFill="1" applyAlignment="1" applyProtection="1">
      <alignment horizontal="left" vertical="center" wrapText="1"/>
    </xf>
    <xf numFmtId="0" fontId="55" fillId="0" borderId="0" xfId="53" applyFont="1" applyAlignment="1" applyProtection="1">
      <alignment vertical="center" wrapText="1"/>
    </xf>
    <xf numFmtId="0" fontId="55" fillId="0" borderId="0" xfId="53" applyFont="1" applyAlignment="1" applyProtection="1">
      <alignment horizontal="center" vertical="center" wrapText="1"/>
    </xf>
    <xf numFmtId="0" fontId="57" fillId="0" borderId="0" xfId="53" applyFont="1" applyBorder="1" applyAlignment="1" applyProtection="1">
      <alignment vertical="center" wrapText="1"/>
    </xf>
    <xf numFmtId="0" fontId="57" fillId="0" borderId="0" xfId="53" applyFont="1" applyAlignment="1" applyProtection="1">
      <alignment horizontal="right" vertical="center"/>
    </xf>
    <xf numFmtId="0" fontId="57" fillId="0" borderId="0" xfId="53" applyFont="1" applyAlignment="1" applyProtection="1">
      <alignment horizontal="center" vertical="center" wrapText="1"/>
    </xf>
    <xf numFmtId="49" fontId="5" fillId="0" borderId="0" xfId="30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6" fillId="13" borderId="15" xfId="4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left" vertical="center" indent="1"/>
    </xf>
    <xf numFmtId="0" fontId="74" fillId="0" borderId="0" xfId="55" applyNumberFormat="1" applyFont="1" applyFill="1" applyAlignment="1" applyProtection="1">
      <alignment horizontal="left" vertical="center" inden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0" fontId="29" fillId="0" borderId="0" xfId="55" applyFont="1" applyFill="1" applyBorder="1" applyAlignment="1" applyProtection="1">
      <alignment horizontal="center" vertical="top" wrapText="1"/>
    </xf>
    <xf numFmtId="0" fontId="74" fillId="0" borderId="24" xfId="55" applyFont="1" applyFill="1" applyBorder="1" applyAlignment="1" applyProtection="1">
      <alignment vertical="center"/>
    </xf>
    <xf numFmtId="0" fontId="5" fillId="0" borderId="5" xfId="3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2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7" fillId="10" borderId="5" xfId="55" applyFont="1" applyFill="1" applyBorder="1" applyAlignment="1" applyProtection="1">
      <alignment horizontal="center" vertical="center" wrapText="1"/>
    </xf>
    <xf numFmtId="49" fontId="5" fillId="0" borderId="0" xfId="0" applyFont="1" applyFill="1" applyProtection="1">
      <alignment vertical="top"/>
    </xf>
    <xf numFmtId="0" fontId="7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5" fillId="0" borderId="0" xfId="55" applyFont="1" applyFill="1" applyAlignment="1" applyProtection="1">
      <alignment horizontal="left" vertical="center" wrapText="1" indent="2"/>
    </xf>
    <xf numFmtId="0" fontId="5" fillId="0" borderId="5" xfId="55" applyNumberFormat="1" applyFont="1" applyFill="1" applyBorder="1" applyAlignment="1" applyProtection="1">
      <alignment vertical="top" wrapText="1"/>
    </xf>
    <xf numFmtId="0" fontId="0" fillId="9" borderId="5" xfId="30" applyNumberFormat="1" applyFont="1" applyFill="1" applyBorder="1" applyAlignment="1" applyProtection="1">
      <alignment horizontal="left" vertical="center" wrapText="1"/>
      <protection locked="0"/>
    </xf>
    <xf numFmtId="0" fontId="5" fillId="0" borderId="5" xfId="47" applyFont="1" applyFill="1" applyBorder="1" applyAlignment="1" applyProtection="1">
      <alignment horizontal="left" vertical="center" wrapText="1" indent="1"/>
    </xf>
    <xf numFmtId="0" fontId="5" fillId="0" borderId="0" xfId="47" applyFont="1" applyFill="1" applyBorder="1" applyAlignment="1" applyProtection="1">
      <alignment horizontal="left" vertical="center" wrapText="1" indent="2"/>
    </xf>
    <xf numFmtId="0" fontId="5" fillId="0" borderId="0" xfId="54" applyNumberFormat="1" applyFont="1" applyFill="1" applyBorder="1" applyAlignment="1" applyProtection="1">
      <alignment horizontal="left" vertical="center" wrapText="1"/>
    </xf>
    <xf numFmtId="0" fontId="5" fillId="0" borderId="5" xfId="47" applyFont="1" applyFill="1" applyBorder="1" applyAlignment="1" applyProtection="1">
      <alignment horizontal="left" vertical="center" wrapText="1" indent="4"/>
    </xf>
    <xf numFmtId="49" fontId="5" fillId="13" borderId="25" xfId="55" applyNumberFormat="1" applyFont="1" applyFill="1" applyBorder="1" applyAlignment="1" applyProtection="1">
      <alignment horizontal="center" vertical="center" wrapText="1"/>
    </xf>
    <xf numFmtId="0" fontId="5" fillId="13" borderId="17" xfId="54" applyNumberFormat="1" applyFont="1" applyFill="1" applyBorder="1" applyAlignment="1" applyProtection="1">
      <alignment horizontal="left" vertical="center" wrapText="1"/>
    </xf>
    <xf numFmtId="49" fontId="5" fillId="13" borderId="18" xfId="55" applyNumberFormat="1" applyFont="1" applyFill="1" applyBorder="1" applyAlignment="1" applyProtection="1">
      <alignment vertical="center" wrapText="1"/>
    </xf>
    <xf numFmtId="49" fontId="5" fillId="13" borderId="19" xfId="55" applyNumberFormat="1" applyFont="1" applyFill="1" applyBorder="1" applyAlignment="1" applyProtection="1">
      <alignment horizontal="center" vertical="center" wrapText="1"/>
    </xf>
    <xf numFmtId="49" fontId="40" fillId="13" borderId="23" xfId="0" applyFont="1" applyFill="1" applyBorder="1" applyAlignment="1" applyProtection="1">
      <alignment horizontal="left" vertical="center" indent="3"/>
    </xf>
    <xf numFmtId="0" fontId="5" fillId="13" borderId="21" xfId="54" applyNumberFormat="1" applyFont="1" applyFill="1" applyBorder="1" applyAlignment="1" applyProtection="1">
      <alignment horizontal="left" vertical="center" wrapText="1"/>
    </xf>
    <xf numFmtId="0" fontId="5" fillId="0" borderId="5" xfId="33" applyFont="1" applyFill="1" applyBorder="1" applyAlignment="1" applyProtection="1">
      <alignment horizontal="center" vertical="center" wrapText="1"/>
    </xf>
    <xf numFmtId="49" fontId="5" fillId="0" borderId="16" xfId="50" applyNumberFormat="1" applyFont="1" applyFill="1" applyBorder="1" applyAlignment="1" applyProtection="1">
      <alignment horizontal="left" vertical="center" wrapText="1"/>
    </xf>
    <xf numFmtId="49" fontId="7" fillId="13" borderId="13" xfId="41" applyFont="1" applyFill="1" applyBorder="1" applyAlignment="1" applyProtection="1">
      <alignment horizontal="center" vertical="center"/>
    </xf>
    <xf numFmtId="49" fontId="40" fillId="13" borderId="14" xfId="41" applyFont="1" applyFill="1" applyBorder="1" applyAlignment="1" applyProtection="1">
      <alignment horizontal="left" vertical="center"/>
    </xf>
    <xf numFmtId="0" fontId="5" fillId="0" borderId="0" xfId="50" applyFont="1" applyAlignment="1" applyProtection="1"/>
    <xf numFmtId="49" fontId="5" fillId="13" borderId="14" xfId="55" applyNumberFormat="1" applyFont="1" applyFill="1" applyBorder="1" applyAlignment="1" applyProtection="1">
      <alignment horizontal="left" vertical="center" wrapText="1" indent="4"/>
    </xf>
    <xf numFmtId="49" fontId="0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5" fillId="0" borderId="14" xfId="54" applyNumberFormat="1" applyFont="1" applyFill="1" applyBorder="1" applyAlignment="1" applyProtection="1">
      <alignment vertical="center" wrapText="1"/>
    </xf>
    <xf numFmtId="0" fontId="5" fillId="7" borderId="26" xfId="55" applyNumberFormat="1" applyFont="1" applyFill="1" applyBorder="1" applyAlignment="1" applyProtection="1">
      <alignment horizontal="left" vertical="center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167" fontId="5" fillId="9" borderId="5" xfId="0" applyNumberFormat="1" applyFont="1" applyFill="1" applyBorder="1" applyAlignment="1" applyProtection="1">
      <alignment horizontal="right" vertical="center"/>
      <protection locked="0"/>
    </xf>
    <xf numFmtId="167" fontId="5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5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0" fontId="5" fillId="0" borderId="37" xfId="47" applyFont="1" applyFill="1" applyBorder="1" applyAlignment="1" applyProtection="1">
      <alignment vertical="center" wrapText="1"/>
    </xf>
    <xf numFmtId="49" fontId="29" fillId="7" borderId="15" xfId="33" applyNumberFormat="1" applyFont="1" applyFill="1" applyBorder="1" applyAlignment="1" applyProtection="1">
      <alignment horizontal="center" vertical="center" wrapText="1"/>
    </xf>
    <xf numFmtId="0" fontId="29" fillId="7" borderId="15" xfId="33" applyNumberFormat="1" applyFont="1" applyFill="1" applyBorder="1" applyAlignment="1" applyProtection="1">
      <alignment horizontal="center" vertical="center" wrapText="1"/>
    </xf>
    <xf numFmtId="0" fontId="29" fillId="7" borderId="15" xfId="33" applyNumberFormat="1" applyFont="1" applyFill="1" applyBorder="1" applyAlignment="1" applyProtection="1">
      <alignment vertical="center" wrapText="1"/>
    </xf>
    <xf numFmtId="0" fontId="74" fillId="7" borderId="15" xfId="33" applyNumberFormat="1" applyFont="1" applyFill="1" applyBorder="1" applyAlignment="1" applyProtection="1">
      <alignment vertical="center" wrapText="1"/>
    </xf>
    <xf numFmtId="0" fontId="5" fillId="0" borderId="15" xfId="55" applyFont="1" applyFill="1" applyBorder="1" applyAlignment="1" applyProtection="1">
      <alignment vertical="center" wrapText="1"/>
    </xf>
    <xf numFmtId="0" fontId="5" fillId="0" borderId="26" xfId="54" applyNumberFormat="1" applyFont="1" applyFill="1" applyBorder="1" applyAlignment="1" applyProtection="1">
      <alignment vertical="center" wrapText="1"/>
    </xf>
    <xf numFmtId="49" fontId="74" fillId="7" borderId="15" xfId="33" applyNumberFormat="1" applyFont="1" applyFill="1" applyBorder="1" applyAlignment="1" applyProtection="1">
      <alignment horizontal="center" vertical="center" wrapText="1"/>
    </xf>
    <xf numFmtId="0" fontId="74" fillId="7" borderId="15" xfId="33" applyNumberFormat="1" applyFont="1" applyFill="1" applyBorder="1" applyAlignment="1" applyProtection="1">
      <alignment horizontal="center" vertical="center" wrapText="1"/>
    </xf>
    <xf numFmtId="0" fontId="5" fillId="0" borderId="38" xfId="47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0" fontId="65" fillId="7" borderId="0" xfId="53" applyFont="1" applyFill="1" applyBorder="1" applyAlignment="1" applyProtection="1">
      <alignment vertical="center" wrapText="1"/>
    </xf>
    <xf numFmtId="0" fontId="66" fillId="0" borderId="0" xfId="55" applyFont="1" applyFill="1" applyAlignment="1" applyProtection="1">
      <alignment vertical="center" wrapText="1"/>
    </xf>
    <xf numFmtId="0" fontId="66" fillId="0" borderId="0" xfId="32" applyFont="1" applyFill="1" applyBorder="1" applyAlignment="1" applyProtection="1">
      <alignment vertical="center" wrapText="1"/>
    </xf>
    <xf numFmtId="0" fontId="66" fillId="0" borderId="0" xfId="56" applyFont="1" applyBorder="1" applyAlignment="1">
      <alignment vertical="center" wrapText="1"/>
    </xf>
    <xf numFmtId="0" fontId="66" fillId="0" borderId="0" xfId="50" applyFont="1" applyProtection="1"/>
    <xf numFmtId="49" fontId="67" fillId="0" borderId="0" xfId="0" applyFont="1">
      <alignment vertical="top"/>
    </xf>
    <xf numFmtId="49" fontId="5" fillId="0" borderId="5" xfId="55" applyNumberFormat="1" applyFont="1" applyFill="1" applyBorder="1" applyAlignment="1" applyProtection="1">
      <alignment horizontal="center" vertical="center" wrapText="1"/>
    </xf>
    <xf numFmtId="0" fontId="82" fillId="0" borderId="0" xfId="55" applyFont="1" applyFill="1" applyAlignment="1" applyProtection="1">
      <alignment vertical="center" wrapText="1"/>
    </xf>
    <xf numFmtId="0" fontId="5" fillId="0" borderId="26" xfId="55" applyNumberFormat="1" applyFont="1" applyFill="1" applyBorder="1" applyAlignment="1" applyProtection="1">
      <alignment vertical="center" wrapText="1"/>
    </xf>
    <xf numFmtId="0" fontId="74" fillId="0" borderId="0" xfId="0" applyNumberFormat="1" applyFont="1" applyFill="1" applyBorder="1" applyAlignment="1">
      <alignment horizontal="center" vertical="center"/>
    </xf>
    <xf numFmtId="49" fontId="68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26" xfId="0" applyNumberFormat="1" applyFont="1" applyBorder="1" applyProtection="1">
      <alignment vertical="top"/>
    </xf>
    <xf numFmtId="49" fontId="5" fillId="0" borderId="26" xfId="0" applyNumberFormat="1" applyFont="1" applyBorder="1" applyAlignment="1" applyProtection="1">
      <alignment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35" fillId="7" borderId="0" xfId="43" applyNumberFormat="1" applyFont="1" applyFill="1" applyBorder="1" applyAlignment="1">
      <alignment horizontal="left" vertical="center" wrapText="1"/>
    </xf>
    <xf numFmtId="0" fontId="34" fillId="7" borderId="0" xfId="43" applyNumberFormat="1" applyFont="1" applyFill="1" applyBorder="1" applyAlignment="1">
      <alignment vertical="top" wrapText="1"/>
    </xf>
    <xf numFmtId="0" fontId="35" fillId="7" borderId="0" xfId="43" applyNumberFormat="1" applyFont="1" applyFill="1" applyBorder="1" applyAlignment="1">
      <alignment vertical="center" wrapText="1"/>
    </xf>
    <xf numFmtId="0" fontId="34" fillId="7" borderId="0" xfId="43" applyNumberFormat="1" applyFont="1" applyFill="1" applyBorder="1" applyAlignment="1">
      <alignment vertical="center" wrapText="1"/>
    </xf>
    <xf numFmtId="0" fontId="74" fillId="0" borderId="0" xfId="41" applyNumberFormat="1" applyFont="1">
      <alignment vertical="top"/>
    </xf>
    <xf numFmtId="49" fontId="74" fillId="0" borderId="0" xfId="41" applyNumberFormat="1" applyFont="1">
      <alignment vertical="top"/>
    </xf>
    <xf numFmtId="0" fontId="29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0" fillId="0" borderId="5" xfId="55" applyFont="1" applyFill="1" applyBorder="1" applyAlignment="1" applyProtection="1">
      <alignment horizontal="left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49" fontId="40" fillId="13" borderId="15" xfId="35" applyFont="1" applyFill="1" applyBorder="1" applyAlignment="1" applyProtection="1">
      <alignment horizontal="left" vertical="center"/>
    </xf>
    <xf numFmtId="49" fontId="0" fillId="7" borderId="13" xfId="55" applyNumberFormat="1" applyFont="1" applyFill="1" applyBorder="1" applyAlignment="1" applyProtection="1">
      <alignment horizontal="center" vertical="center" wrapText="1"/>
    </xf>
    <xf numFmtId="0" fontId="5" fillId="0" borderId="23" xfId="55" applyFont="1" applyFill="1" applyBorder="1" applyAlignment="1" applyProtection="1">
      <alignment vertical="center" wrapText="1"/>
    </xf>
    <xf numFmtId="0" fontId="10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49" fontId="0" fillId="7" borderId="16" xfId="55" applyNumberFormat="1" applyFont="1" applyFill="1" applyBorder="1" applyAlignment="1" applyProtection="1">
      <alignment horizontal="center" vertical="center" wrapText="1"/>
    </xf>
    <xf numFmtId="0" fontId="5" fillId="13" borderId="25" xfId="55" applyFont="1" applyFill="1" applyBorder="1" applyAlignment="1" applyProtection="1">
      <alignment vertical="center" wrapText="1"/>
    </xf>
    <xf numFmtId="0" fontId="54" fillId="0" borderId="0" xfId="55" applyFont="1" applyFill="1" applyAlignment="1" applyProtection="1">
      <alignment horizontal="right" vertical="top" wrapText="1"/>
    </xf>
    <xf numFmtId="49" fontId="74" fillId="0" borderId="0" xfId="55" applyNumberFormat="1" applyFont="1" applyFill="1" applyBorder="1" applyAlignment="1" applyProtection="1">
      <alignment horizontal="center" vertical="center" wrapText="1"/>
    </xf>
    <xf numFmtId="0" fontId="74" fillId="0" borderId="0" xfId="53" applyFont="1" applyFill="1" applyBorder="1" applyAlignment="1" applyProtection="1">
      <alignment horizontal="right" vertical="center" wrapText="1" indent="1"/>
    </xf>
    <xf numFmtId="0" fontId="74" fillId="0" borderId="0" xfId="53" applyFont="1" applyFill="1" applyAlignment="1" applyProtection="1">
      <alignment horizontal="left" vertical="center" wrapText="1"/>
    </xf>
    <xf numFmtId="0" fontId="74" fillId="0" borderId="0" xfId="53" applyFont="1" applyAlignment="1" applyProtection="1">
      <alignment vertical="center" wrapText="1"/>
    </xf>
    <xf numFmtId="0" fontId="74" fillId="7" borderId="0" xfId="53" applyFont="1" applyFill="1" applyBorder="1" applyAlignment="1" applyProtection="1">
      <alignment vertical="center" wrapText="1"/>
    </xf>
    <xf numFmtId="49" fontId="74" fillId="0" borderId="17" xfId="53" applyNumberFormat="1" applyFont="1" applyFill="1" applyBorder="1" applyAlignment="1" applyProtection="1">
      <alignment horizontal="left" vertical="center" wrapText="1" indent="1"/>
    </xf>
    <xf numFmtId="0" fontId="74" fillId="0" borderId="0" xfId="53" applyFont="1" applyAlignment="1" applyProtection="1">
      <alignment horizontal="center" vertical="center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49" fontId="5" fillId="0" borderId="23" xfId="35" applyBorder="1">
      <alignment vertical="top"/>
    </xf>
    <xf numFmtId="0" fontId="0" fillId="8" borderId="5" xfId="30" applyNumberFormat="1" applyFont="1" applyFill="1" applyBorder="1" applyAlignment="1" applyProtection="1">
      <alignment horizontal="left" vertical="center" wrapText="1" indent="1"/>
    </xf>
    <xf numFmtId="0" fontId="0" fillId="8" borderId="5" xfId="55" applyFont="1" applyFill="1" applyBorder="1" applyAlignment="1" applyProtection="1">
      <alignment horizontal="left" vertical="center" wrapText="1" indent="1"/>
    </xf>
    <xf numFmtId="49" fontId="0" fillId="0" borderId="16" xfId="54" applyNumberFormat="1" applyFont="1" applyFill="1" applyBorder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wrapText="1"/>
    </xf>
    <xf numFmtId="0" fontId="103" fillId="0" borderId="0" xfId="53" applyFont="1" applyAlignment="1" applyProtection="1">
      <alignment vertical="center" wrapText="1"/>
    </xf>
    <xf numFmtId="0" fontId="56" fillId="7" borderId="0" xfId="53" applyFont="1" applyFill="1" applyBorder="1" applyAlignment="1" applyProtection="1">
      <alignment vertical="center" wrapText="1"/>
    </xf>
    <xf numFmtId="0" fontId="104" fillId="7" borderId="0" xfId="53" applyFont="1" applyFill="1" applyBorder="1" applyAlignment="1" applyProtection="1">
      <alignment horizontal="right" vertical="center" wrapText="1" indent="1"/>
    </xf>
    <xf numFmtId="49" fontId="56" fillId="0" borderId="0" xfId="54" applyNumberFormat="1" applyFont="1" applyFill="1" applyBorder="1" applyAlignment="1" applyProtection="1">
      <alignment horizontal="left" vertical="center" wrapText="1" indent="1"/>
    </xf>
    <xf numFmtId="0" fontId="56" fillId="0" borderId="0" xfId="53" applyFont="1" applyAlignment="1" applyProtection="1">
      <alignment vertical="center" wrapText="1"/>
    </xf>
    <xf numFmtId="0" fontId="0" fillId="0" borderId="5" xfId="55" applyFont="1" applyFill="1" applyBorder="1" applyAlignment="1" applyProtection="1">
      <alignment horizontal="left" vertical="center" wrapText="1"/>
    </xf>
    <xf numFmtId="49" fontId="74" fillId="0" borderId="23" xfId="53" applyNumberFormat="1" applyFont="1" applyFill="1" applyBorder="1" applyAlignment="1" applyProtection="1">
      <alignment horizontal="left" vertical="center" wrapText="1" indent="1"/>
    </xf>
    <xf numFmtId="0" fontId="22" fillId="0" borderId="0" xfId="53" applyFont="1" applyAlignment="1" applyProtection="1">
      <alignment vertical="center" wrapText="1"/>
    </xf>
    <xf numFmtId="0" fontId="5" fillId="7" borderId="0" xfId="53" applyFont="1" applyFill="1" applyBorder="1" applyAlignment="1" applyProtection="1">
      <alignment vertical="center" wrapText="1"/>
    </xf>
    <xf numFmtId="0" fontId="5" fillId="0" borderId="0" xfId="53" applyFont="1" applyAlignment="1" applyProtection="1">
      <alignment vertical="center" wrapText="1"/>
    </xf>
    <xf numFmtId="0" fontId="25" fillId="7" borderId="0" xfId="53" applyFont="1" applyFill="1" applyBorder="1" applyAlignment="1" applyProtection="1">
      <alignment vertical="center" wrapText="1"/>
    </xf>
    <xf numFmtId="0" fontId="5" fillId="7" borderId="0" xfId="53" applyFont="1" applyFill="1" applyBorder="1" applyAlignment="1" applyProtection="1">
      <alignment horizontal="right" vertical="center" wrapText="1" indent="1"/>
    </xf>
    <xf numFmtId="0" fontId="5" fillId="0" borderId="0" xfId="53" applyFont="1" applyFill="1" applyAlignment="1" applyProtection="1">
      <alignment horizontal="left" vertical="center" wrapText="1"/>
    </xf>
    <xf numFmtId="0" fontId="63" fillId="7" borderId="0" xfId="53" applyFont="1" applyFill="1" applyBorder="1" applyAlignment="1" applyProtection="1">
      <alignment vertical="center" wrapText="1"/>
    </xf>
    <xf numFmtId="0" fontId="5" fillId="7" borderId="0" xfId="53" applyNumberFormat="1" applyFont="1" applyFill="1" applyBorder="1" applyAlignment="1" applyProtection="1">
      <alignment horizontal="center" vertical="center" wrapText="1"/>
    </xf>
    <xf numFmtId="49" fontId="0" fillId="0" borderId="5" xfId="54" applyNumberFormat="1" applyFont="1" applyFill="1" applyBorder="1" applyAlignment="1" applyProtection="1">
      <alignment horizontal="left" vertical="center" wrapText="1" indent="1"/>
    </xf>
    <xf numFmtId="0" fontId="5" fillId="7" borderId="0" xfId="53" applyNumberFormat="1" applyFont="1" applyFill="1" applyBorder="1" applyAlignment="1" applyProtection="1">
      <alignment horizontal="center" vertical="center" wrapText="1"/>
    </xf>
    <xf numFmtId="0" fontId="0" fillId="7" borderId="0" xfId="53" applyFont="1" applyFill="1" applyBorder="1" applyAlignment="1" applyProtection="1">
      <alignment horizontal="right" vertical="center" wrapText="1" indent="1"/>
    </xf>
    <xf numFmtId="49" fontId="0" fillId="0" borderId="0" xfId="55" applyNumberFormat="1" applyFont="1" applyFill="1" applyAlignment="1" applyProtection="1">
      <alignment horizontal="left" vertical="top"/>
    </xf>
    <xf numFmtId="0" fontId="0" fillId="0" borderId="0" xfId="0" applyNumberFormat="1">
      <alignment vertical="top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69" fillId="9" borderId="5" xfId="30" applyNumberFormat="1" applyFill="1" applyBorder="1" applyAlignment="1" applyProtection="1">
      <alignment horizontal="left" vertical="center" wrapText="1"/>
      <protection locked="0"/>
    </xf>
    <xf numFmtId="49" fontId="5" fillId="0" borderId="5" xfId="53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0" fillId="9" borderId="5" xfId="30" applyNumberFormat="1" applyFont="1" applyFill="1" applyBorder="1" applyAlignment="1" applyProtection="1">
      <alignment horizontal="left" vertical="center" wrapText="1"/>
      <protection locked="0"/>
    </xf>
    <xf numFmtId="167" fontId="5" fillId="9" borderId="5" xfId="0" applyNumberFormat="1" applyFont="1" applyFill="1" applyBorder="1" applyAlignment="1" applyProtection="1">
      <alignment horizontal="right" vertical="center"/>
      <protection locked="0"/>
    </xf>
    <xf numFmtId="167" fontId="5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5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0" fillId="7" borderId="13" xfId="53" applyFont="1" applyFill="1" applyBorder="1" applyAlignment="1" applyProtection="1">
      <alignment horizontal="right" vertical="center" wrapText="1" inden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54" applyNumberFormat="1" applyFont="1" applyFill="1" applyBorder="1" applyAlignment="1" applyProtection="1">
      <alignment horizontal="left" vertical="center" wrapText="1" indent="1"/>
      <protection locked="0"/>
    </xf>
    <xf numFmtId="0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14" xfId="54" applyNumberFormat="1" applyFont="1" applyFill="1" applyBorder="1" applyAlignment="1" applyProtection="1">
      <alignment horizontal="left" vertical="center" wrapText="1"/>
      <protection locked="0"/>
    </xf>
    <xf numFmtId="49" fontId="69" fillId="2" borderId="5" xfId="30" applyNumberFormat="1" applyFill="1" applyBorder="1" applyAlignment="1" applyProtection="1">
      <alignment horizontal="left" vertical="center" wrapText="1"/>
      <protection locked="0"/>
    </xf>
    <xf numFmtId="0" fontId="102" fillId="0" borderId="0" xfId="54" applyNumberFormat="1" applyFont="1" applyFill="1" applyBorder="1" applyAlignment="1" applyProtection="1">
      <alignment vertical="center" wrapText="1"/>
    </xf>
    <xf numFmtId="49" fontId="102" fillId="0" borderId="0" xfId="55" applyNumberFormat="1" applyFont="1" applyFill="1" applyBorder="1" applyAlignment="1" applyProtection="1">
      <alignment vertical="center" wrapText="1"/>
    </xf>
    <xf numFmtId="4" fontId="0" fillId="9" borderId="5" xfId="30" applyNumberFormat="1" applyFont="1" applyFill="1" applyBorder="1" applyAlignment="1" applyProtection="1">
      <alignment horizontal="right" vertical="center" wrapText="1"/>
      <protection locked="0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5" fillId="0" borderId="5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4" fillId="0" borderId="0" xfId="0" applyNumberFormat="1" applyFont="1" applyFill="1" applyBorder="1" applyAlignment="1">
      <alignment horizontal="center" vertical="center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5" xfId="45" applyFont="1" applyFill="1" applyBorder="1" applyAlignment="1" applyProtection="1">
      <alignment horizontal="center" vertical="center" wrapText="1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0" fontId="29" fillId="7" borderId="15" xfId="33" applyNumberFormat="1" applyFont="1" applyFill="1" applyBorder="1" applyAlignment="1" applyProtection="1">
      <alignment horizontal="center" vertical="center" wrapTex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>
      <alignment vertical="top"/>
    </xf>
    <xf numFmtId="22" fontId="5" fillId="0" borderId="0" xfId="50" applyNumberFormat="1" applyFont="1" applyAlignment="1" applyProtection="1">
      <alignment horizontal="left" vertical="center" wrapText="1"/>
    </xf>
    <xf numFmtId="49" fontId="0" fillId="8" borderId="5" xfId="54" applyNumberFormat="1" applyFont="1" applyFill="1" applyBorder="1" applyAlignment="1" applyProtection="1">
      <alignment horizontal="left" vertical="center" wrapText="1" indent="1"/>
    </xf>
    <xf numFmtId="49" fontId="33" fillId="0" borderId="5" xfId="33" applyNumberFormat="1" applyFont="1" applyFill="1" applyBorder="1" applyAlignment="1" applyProtection="1">
      <alignment horizontal="center" vertical="center" wrapText="1"/>
    </xf>
    <xf numFmtId="4" fontId="5" fillId="9" borderId="5" xfId="30" applyNumberFormat="1" applyFont="1" applyFill="1" applyBorder="1" applyAlignment="1" applyProtection="1">
      <alignment horizontal="right" vertical="center" wrapText="1"/>
      <protection locked="0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69" fillId="9" borderId="5" xfId="30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56" applyFont="1" applyFill="1" applyBorder="1" applyAlignment="1">
      <alignment horizontal="left" vertical="center" wrapText="1" indent="1"/>
    </xf>
    <xf numFmtId="49" fontId="0" fillId="12" borderId="54" xfId="0" applyFont="1" applyFill="1" applyBorder="1" applyAlignment="1">
      <alignment horizontal="center" vertical="center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3" fillId="7" borderId="0" xfId="43" applyNumberFormat="1" applyFont="1" applyFill="1" applyBorder="1" applyAlignment="1" applyProtection="1">
      <alignment horizontal="justify" vertical="top" wrapText="1"/>
    </xf>
    <xf numFmtId="49" fontId="13" fillId="7" borderId="0" xfId="43" applyFont="1" applyFill="1" applyBorder="1" applyAlignment="1">
      <alignment horizontal="left" vertical="top" wrapText="1" indent="1"/>
    </xf>
    <xf numFmtId="49" fontId="69" fillId="0" borderId="0" xfId="30" applyNumberFormat="1" applyBorder="1" applyAlignment="1" applyProtection="1">
      <alignment vertical="center"/>
    </xf>
    <xf numFmtId="0" fontId="17" fillId="14" borderId="39" xfId="28" applyNumberFormat="1" applyFont="1" applyFill="1" applyBorder="1" applyAlignment="1" applyProtection="1">
      <alignment horizontal="left" vertical="center" wrapText="1" indent="1"/>
    </xf>
    <xf numFmtId="0" fontId="17" fillId="14" borderId="40" xfId="28" applyNumberFormat="1" applyFont="1" applyFill="1" applyBorder="1" applyAlignment="1" applyProtection="1">
      <alignment horizontal="left" vertical="center" wrapText="1" indent="1"/>
    </xf>
    <xf numFmtId="0" fontId="13" fillId="7" borderId="0" xfId="43" applyNumberFormat="1" applyFont="1" applyFill="1" applyBorder="1" applyAlignment="1">
      <alignment horizontal="justify" vertical="center" wrapText="1"/>
    </xf>
    <xf numFmtId="49" fontId="13" fillId="7" borderId="27" xfId="43" applyFont="1" applyFill="1" applyBorder="1" applyAlignment="1">
      <alignment vertical="center" wrapText="1"/>
    </xf>
    <xf numFmtId="49" fontId="13" fillId="7" borderId="0" xfId="43" applyFont="1" applyFill="1" applyBorder="1" applyAlignment="1">
      <alignment vertical="center" wrapText="1"/>
    </xf>
    <xf numFmtId="49" fontId="13" fillId="7" borderId="27" xfId="43" applyFont="1" applyFill="1" applyBorder="1" applyAlignment="1">
      <alignment horizontal="left" vertical="center" wrapText="1"/>
    </xf>
    <xf numFmtId="49" fontId="13" fillId="7" borderId="0" xfId="43" applyFont="1" applyFill="1" applyBorder="1" applyAlignment="1">
      <alignment horizontal="left" vertical="center" wrapText="1"/>
    </xf>
    <xf numFmtId="49" fontId="69" fillId="0" borderId="0" xfId="30" applyNumberFormat="1" applyFont="1" applyBorder="1" applyProtection="1">
      <alignment vertical="top"/>
    </xf>
    <xf numFmtId="49" fontId="0" fillId="0" borderId="0" xfId="0" applyBorder="1">
      <alignment vertical="top"/>
    </xf>
    <xf numFmtId="49" fontId="13" fillId="7" borderId="0" xfId="43" applyFont="1" applyFill="1" applyBorder="1" applyAlignment="1">
      <alignment horizontal="left" wrapText="1"/>
    </xf>
    <xf numFmtId="0" fontId="17" fillId="0" borderId="0" xfId="22" applyFont="1" applyFill="1" applyBorder="1" applyAlignment="1" applyProtection="1">
      <alignment horizontal="right" vertical="top" wrapText="1" indent="1"/>
    </xf>
    <xf numFmtId="49" fontId="13" fillId="7" borderId="0" xfId="43" applyFont="1" applyFill="1" applyBorder="1" applyAlignment="1">
      <alignment horizontal="justify" vertical="justify" wrapText="1"/>
    </xf>
    <xf numFmtId="0" fontId="17" fillId="0" borderId="0" xfId="22" applyFont="1" applyFill="1" applyBorder="1" applyAlignment="1" applyProtection="1">
      <alignment horizontal="left" vertical="top" wrapText="1"/>
    </xf>
    <xf numFmtId="0" fontId="13" fillId="7" borderId="0" xfId="43" applyNumberFormat="1" applyFont="1" applyFill="1" applyBorder="1" applyAlignment="1">
      <alignment horizontal="justify" vertical="top" wrapText="1"/>
    </xf>
    <xf numFmtId="0" fontId="17" fillId="0" borderId="0" xfId="22" applyFont="1" applyFill="1" applyBorder="1" applyAlignment="1" applyProtection="1">
      <alignment horizontal="right" vertical="top" wrapText="1"/>
    </xf>
    <xf numFmtId="0" fontId="17" fillId="0" borderId="14" xfId="56" applyFont="1" applyBorder="1" applyAlignment="1">
      <alignment horizontal="center" vertical="center" wrapText="1"/>
    </xf>
    <xf numFmtId="0" fontId="17" fillId="0" borderId="13" xfId="56" applyFont="1" applyBorder="1" applyAlignment="1">
      <alignment horizontal="center" vertical="center" wrapText="1"/>
    </xf>
    <xf numFmtId="0" fontId="7" fillId="0" borderId="0" xfId="53" applyFont="1" applyAlignment="1" applyProtection="1">
      <alignment horizontal="left" vertical="top" wrapText="1"/>
    </xf>
    <xf numFmtId="169" fontId="5" fillId="0" borderId="13" xfId="55" applyNumberFormat="1" applyFont="1" applyFill="1" applyBorder="1" applyAlignment="1" applyProtection="1">
      <alignment horizontal="center" vertical="center" wrapText="1"/>
    </xf>
    <xf numFmtId="169" fontId="5" fillId="0" borderId="14" xfId="55" applyNumberFormat="1" applyFont="1" applyFill="1" applyBorder="1" applyAlignment="1" applyProtection="1">
      <alignment horizontal="center" vertical="center" wrapText="1"/>
    </xf>
    <xf numFmtId="169" fontId="5" fillId="0" borderId="5" xfId="55" applyNumberFormat="1" applyFont="1" applyFill="1" applyBorder="1" applyAlignment="1" applyProtection="1">
      <alignment horizontal="center" vertical="center" wrapText="1"/>
    </xf>
    <xf numFmtId="49" fontId="29" fillId="0" borderId="15" xfId="33" applyNumberFormat="1" applyFont="1" applyFill="1" applyBorder="1" applyAlignment="1" applyProtection="1">
      <alignment horizontal="center" vertical="center" wrapText="1"/>
    </xf>
    <xf numFmtId="0" fontId="17" fillId="0" borderId="14" xfId="32" applyFont="1" applyFill="1" applyBorder="1" applyAlignment="1" applyProtection="1">
      <alignment horizontal="left" vertical="center" wrapText="1" indent="1"/>
    </xf>
    <xf numFmtId="0" fontId="17" fillId="0" borderId="5" xfId="32" applyFont="1" applyFill="1" applyBorder="1" applyAlignment="1" applyProtection="1">
      <alignment horizontal="left" vertical="center" wrapText="1" indent="1"/>
    </xf>
    <xf numFmtId="0" fontId="17" fillId="0" borderId="13" xfId="32" applyFont="1" applyFill="1" applyBorder="1" applyAlignment="1" applyProtection="1">
      <alignment horizontal="left" vertical="center" wrapText="1" indent="1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4" fontId="5" fillId="0" borderId="5" xfId="34" applyFont="1" applyFill="1" applyBorder="1" applyAlignment="1" applyProtection="1">
      <alignment horizontal="center" vertical="center" wrapTex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0" fontId="33" fillId="0" borderId="20" xfId="55" applyFont="1" applyFill="1" applyBorder="1" applyAlignment="1" applyProtection="1">
      <alignment horizontal="center" vertical="center" wrapText="1"/>
    </xf>
    <xf numFmtId="0" fontId="5" fillId="8" borderId="16" xfId="55" applyNumberFormat="1" applyFont="1" applyFill="1" applyBorder="1" applyAlignment="1" applyProtection="1">
      <alignment horizontal="left" vertical="center" wrapText="1" indent="1"/>
    </xf>
    <xf numFmtId="0" fontId="5" fillId="8" borderId="28" xfId="55" applyNumberFormat="1" applyFont="1" applyFill="1" applyBorder="1" applyAlignment="1" applyProtection="1">
      <alignment horizontal="left" vertical="center" wrapText="1" indent="1"/>
    </xf>
    <xf numFmtId="14" fontId="33" fillId="0" borderId="16" xfId="54" applyNumberFormat="1" applyFont="1" applyFill="1" applyBorder="1" applyAlignment="1" applyProtection="1">
      <alignment horizontal="center" vertical="center" wrapText="1"/>
    </xf>
    <xf numFmtId="14" fontId="33" fillId="0" borderId="28" xfId="54" applyNumberFormat="1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horizontal="right" vertical="center" wrapText="1"/>
    </xf>
    <xf numFmtId="0" fontId="5" fillId="0" borderId="5" xfId="47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horizontal="right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5" fillId="0" borderId="20" xfId="32" applyFont="1" applyFill="1" applyBorder="1" applyAlignment="1" applyProtection="1">
      <alignment horizontal="left" vertical="center" wrapText="1" indent="1"/>
    </xf>
    <xf numFmtId="0" fontId="5" fillId="0" borderId="28" xfId="32" applyFont="1" applyFill="1" applyBorder="1" applyAlignment="1" applyProtection="1">
      <alignment horizontal="left" vertical="center" wrapText="1" indent="1"/>
    </xf>
    <xf numFmtId="0" fontId="5" fillId="0" borderId="24" xfId="32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 wrapText="1"/>
    </xf>
    <xf numFmtId="49" fontId="29" fillId="7" borderId="17" xfId="3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0" fontId="5" fillId="8" borderId="5" xfId="33" applyNumberFormat="1" applyFont="1" applyFill="1" applyBorder="1" applyAlignment="1" applyProtection="1">
      <alignment horizontal="left" vertical="center" wrapText="1"/>
    </xf>
    <xf numFmtId="49" fontId="0" fillId="8" borderId="5" xfId="0" applyFill="1" applyBorder="1" applyAlignment="1" applyProtection="1">
      <alignment horizontal="left" vertical="top"/>
    </xf>
    <xf numFmtId="0" fontId="5" fillId="8" borderId="16" xfId="54" applyNumberFormat="1" applyFont="1" applyFill="1" applyBorder="1" applyAlignment="1" applyProtection="1">
      <alignment horizontal="left" vertical="center" wrapText="1"/>
    </xf>
    <xf numFmtId="0" fontId="5" fillId="8" borderId="28" xfId="54" applyNumberFormat="1" applyFont="1" applyFill="1" applyBorder="1" applyAlignment="1" applyProtection="1">
      <alignment horizontal="left" vertical="center" wrapText="1"/>
    </xf>
    <xf numFmtId="0" fontId="5" fillId="8" borderId="26" xfId="54" applyNumberFormat="1" applyFont="1" applyFill="1" applyBorder="1" applyAlignment="1" applyProtection="1">
      <alignment horizontal="left" vertical="center" wrapText="1"/>
    </xf>
    <xf numFmtId="0" fontId="5" fillId="8" borderId="5" xfId="54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5" fillId="8" borderId="30" xfId="54" applyNumberFormat="1" applyFont="1" applyFill="1" applyBorder="1" applyAlignment="1" applyProtection="1">
      <alignment horizontal="center" vertical="center" wrapText="1"/>
    </xf>
    <xf numFmtId="49" fontId="5" fillId="8" borderId="5" xfId="33" applyNumberFormat="1" applyFont="1" applyFill="1" applyBorder="1" applyAlignment="1" applyProtection="1">
      <alignment horizontal="left" vertical="center" wrapText="1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0" fontId="5" fillId="0" borderId="0" xfId="55" applyFont="1" applyFill="1" applyAlignment="1" applyProtection="1">
      <alignment horizontal="left" vertical="top" wrapText="1"/>
    </xf>
    <xf numFmtId="0" fontId="17" fillId="0" borderId="14" xfId="56" applyFont="1" applyFill="1" applyBorder="1" applyAlignment="1">
      <alignment horizontal="left" vertical="center" wrapText="1" indent="1"/>
    </xf>
    <xf numFmtId="0" fontId="17" fillId="0" borderId="5" xfId="56" applyFont="1" applyFill="1" applyBorder="1" applyAlignment="1">
      <alignment horizontal="left" vertical="center" wrapText="1" indent="1"/>
    </xf>
    <xf numFmtId="0" fontId="17" fillId="0" borderId="13" xfId="56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4" fillId="0" borderId="0" xfId="0" applyNumberFormat="1" applyFont="1" applyFill="1" applyBorder="1" applyAlignment="1">
      <alignment horizontal="center" vertical="center"/>
    </xf>
    <xf numFmtId="0" fontId="5" fillId="7" borderId="5" xfId="55" applyFont="1" applyFill="1" applyBorder="1" applyAlignment="1" applyProtection="1">
      <alignment horizontal="center" vertical="center" wrapText="1"/>
    </xf>
    <xf numFmtId="0" fontId="5" fillId="7" borderId="5" xfId="55" applyFont="1" applyFill="1" applyBorder="1" applyAlignment="1" applyProtection="1">
      <alignment horizontal="center" vertical="center"/>
    </xf>
    <xf numFmtId="0" fontId="17" fillId="0" borderId="15" xfId="56" applyFont="1" applyBorder="1" applyAlignment="1">
      <alignment horizontal="left" vertical="center" wrapText="1" indent="1"/>
    </xf>
    <xf numFmtId="0" fontId="5" fillId="0" borderId="16" xfId="55" applyNumberFormat="1" applyFont="1" applyFill="1" applyBorder="1" applyAlignment="1" applyProtection="1">
      <alignment horizontal="left" vertical="top" wrapText="1"/>
    </xf>
    <xf numFmtId="0" fontId="5" fillId="0" borderId="28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0" fillId="0" borderId="13" xfId="33" applyFont="1" applyFill="1" applyBorder="1" applyAlignment="1" applyProtection="1">
      <alignment horizontal="center" vertical="center" wrapText="1"/>
    </xf>
    <xf numFmtId="0" fontId="0" fillId="0" borderId="14" xfId="33" applyFont="1" applyFill="1" applyBorder="1" applyAlignment="1" applyProtection="1">
      <alignment horizontal="center" vertical="center" wrapText="1"/>
    </xf>
    <xf numFmtId="49" fontId="29" fillId="7" borderId="15" xfId="33" applyNumberFormat="1" applyFont="1" applyFill="1" applyBorder="1" applyAlignment="1" applyProtection="1">
      <alignment horizontal="center" vertical="center" wrapText="1"/>
    </xf>
    <xf numFmtId="0" fontId="0" fillId="0" borderId="13" xfId="55" applyFont="1" applyFill="1" applyBorder="1" applyAlignment="1" applyProtection="1">
      <alignment horizontal="center" vertical="center" wrapText="1"/>
    </xf>
    <xf numFmtId="0" fontId="0" fillId="0" borderId="14" xfId="55" applyFont="1" applyFill="1" applyBorder="1" applyAlignment="1" applyProtection="1">
      <alignment horizontal="center"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0" fillId="8" borderId="5" xfId="30" applyNumberFormat="1" applyFont="1" applyFill="1" applyBorder="1" applyAlignment="1" applyProtection="1">
      <alignment horizontal="left" vertical="center" wrapText="1" indent="1"/>
    </xf>
    <xf numFmtId="0" fontId="0" fillId="8" borderId="5" xfId="55" applyFont="1" applyFill="1" applyBorder="1" applyAlignment="1" applyProtection="1">
      <alignment horizontal="left" vertical="center" wrapText="1" indent="1"/>
    </xf>
    <xf numFmtId="0" fontId="0" fillId="0" borderId="5" xfId="55" applyFont="1" applyFill="1" applyBorder="1" applyAlignment="1" applyProtection="1">
      <alignment horizontal="left" vertical="center" wrapText="1"/>
    </xf>
    <xf numFmtId="0" fontId="37" fillId="0" borderId="5" xfId="55" applyFont="1" applyFill="1" applyBorder="1" applyAlignment="1" applyProtection="1">
      <alignment horizontal="left" vertical="center" wrapText="1"/>
    </xf>
    <xf numFmtId="0" fontId="5" fillId="7" borderId="16" xfId="55" applyFont="1" applyFill="1" applyBorder="1" applyAlignment="1" applyProtection="1">
      <alignment horizontal="center" vertical="center" wrapText="1"/>
    </xf>
    <xf numFmtId="0" fontId="5" fillId="7" borderId="26" xfId="55" applyFont="1" applyFill="1" applyBorder="1" applyAlignment="1" applyProtection="1">
      <alignment horizontal="center" vertical="center" wrapText="1"/>
    </xf>
    <xf numFmtId="0" fontId="0" fillId="0" borderId="16" xfId="33" applyFont="1" applyFill="1" applyBorder="1" applyAlignment="1" applyProtection="1">
      <alignment horizontal="center" vertical="center" wrapText="1"/>
    </xf>
    <xf numFmtId="0" fontId="0" fillId="0" borderId="26" xfId="33" applyFont="1" applyFill="1" applyBorder="1" applyAlignment="1" applyProtection="1">
      <alignment horizontal="center" vertical="center" wrapText="1"/>
    </xf>
    <xf numFmtId="0" fontId="5" fillId="8" borderId="5" xfId="54" applyNumberFormat="1" applyFont="1" applyFill="1" applyBorder="1" applyAlignment="1" applyProtection="1">
      <alignment horizontal="left" vertical="center" wrapText="1" indent="1"/>
    </xf>
    <xf numFmtId="0" fontId="5" fillId="7" borderId="13" xfId="55" applyFont="1" applyFill="1" applyBorder="1" applyAlignment="1" applyProtection="1">
      <alignment horizontal="center" vertical="center" wrapText="1"/>
    </xf>
    <xf numFmtId="0" fontId="5" fillId="7" borderId="15" xfId="55" applyFont="1" applyFill="1" applyBorder="1" applyAlignment="1" applyProtection="1">
      <alignment horizontal="center" vertical="center" wrapText="1"/>
    </xf>
    <xf numFmtId="0" fontId="5" fillId="7" borderId="14" xfId="55" applyFont="1" applyFill="1" applyBorder="1" applyAlignment="1" applyProtection="1">
      <alignment horizontal="center" vertical="center" wrapText="1"/>
    </xf>
    <xf numFmtId="0" fontId="0" fillId="0" borderId="28" xfId="55" applyFont="1" applyFill="1" applyBorder="1" applyAlignment="1" applyProtection="1">
      <alignment horizontal="left" vertical="center" wrapText="1"/>
    </xf>
    <xf numFmtId="0" fontId="37" fillId="0" borderId="28" xfId="55" applyFont="1" applyFill="1" applyBorder="1" applyAlignment="1" applyProtection="1">
      <alignment horizontal="left" vertical="center" wrapText="1"/>
    </xf>
    <xf numFmtId="0" fontId="37" fillId="0" borderId="26" xfId="55" applyFont="1" applyFill="1" applyBorder="1" applyAlignment="1" applyProtection="1">
      <alignment horizontal="left" vertical="center" wrapText="1"/>
    </xf>
    <xf numFmtId="0" fontId="32" fillId="7" borderId="20" xfId="55" applyFont="1" applyFill="1" applyBorder="1" applyAlignment="1" applyProtection="1">
      <alignment horizontal="center" vertical="top" wrapText="1"/>
    </xf>
    <xf numFmtId="49" fontId="0" fillId="7" borderId="16" xfId="55" applyNumberFormat="1" applyFont="1" applyFill="1" applyBorder="1" applyAlignment="1" applyProtection="1">
      <alignment horizontal="center" vertical="center" wrapText="1"/>
    </xf>
    <xf numFmtId="49" fontId="0" fillId="7" borderId="26" xfId="55" applyNumberFormat="1" applyFont="1" applyFill="1" applyBorder="1" applyAlignment="1" applyProtection="1">
      <alignment horizontal="center" vertical="center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16" xfId="55" applyNumberFormat="1" applyFont="1" applyFill="1" applyBorder="1" applyAlignment="1" applyProtection="1">
      <alignment horizontal="left" vertical="center" wrapText="1"/>
    </xf>
    <xf numFmtId="0" fontId="5" fillId="0" borderId="28" xfId="55" applyNumberFormat="1" applyFont="1" applyFill="1" applyBorder="1" applyAlignment="1" applyProtection="1">
      <alignment horizontal="left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/>
    </xf>
    <xf numFmtId="49" fontId="40" fillId="13" borderId="5" xfId="0" applyFont="1" applyFill="1" applyBorder="1" applyAlignment="1" applyProtection="1">
      <alignment horizontal="center" vertical="center" textRotation="90" wrapText="1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37" applyNumberFormat="1" applyFont="1" applyFill="1" applyBorder="1" applyAlignment="1" applyProtection="1">
      <alignment horizontal="center" vertical="center" wrapText="1"/>
    </xf>
    <xf numFmtId="0" fontId="5" fillId="9" borderId="5" xfId="55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74" fillId="0" borderId="0" xfId="54" applyNumberFormat="1" applyFont="1" applyFill="1" applyBorder="1" applyAlignment="1" applyProtection="1">
      <alignment horizontal="left" vertical="center" wrapText="1" indent="1"/>
    </xf>
    <xf numFmtId="0" fontId="33" fillId="0" borderId="0" xfId="5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29" fillId="7" borderId="15" xfId="33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0" fontId="5" fillId="0" borderId="5" xfId="45" applyFont="1" applyFill="1" applyBorder="1" applyAlignment="1" applyProtection="1">
      <alignment horizontal="center" vertical="center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9" fontId="37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0" borderId="30" xfId="54" applyNumberFormat="1" applyFont="1" applyFill="1" applyBorder="1" applyAlignment="1" applyProtection="1">
      <alignment horizontal="center" vertical="center" wrapText="1"/>
    </xf>
    <xf numFmtId="49" fontId="0" fillId="0" borderId="5" xfId="54" applyNumberFormat="1" applyFont="1" applyFill="1" applyBorder="1" applyAlignment="1" applyProtection="1">
      <alignment horizontal="center" vertical="center" wrapText="1"/>
    </xf>
    <xf numFmtId="49" fontId="37" fillId="0" borderId="5" xfId="54" applyNumberFormat="1" applyFont="1" applyFill="1" applyBorder="1" applyAlignment="1" applyProtection="1">
      <alignment horizontal="center" vertical="center" wrapText="1"/>
    </xf>
    <xf numFmtId="0" fontId="5" fillId="9" borderId="13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5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4" xfId="55" applyNumberFormat="1" applyFont="1" applyFill="1" applyBorder="1" applyAlignment="1" applyProtection="1">
      <alignment horizontal="left" vertical="center" wrapText="1"/>
      <protection locked="0"/>
    </xf>
    <xf numFmtId="0" fontId="47" fillId="0" borderId="0" xfId="47" applyFont="1" applyFill="1" applyBorder="1" applyAlignment="1" applyProtection="1">
      <alignment horizontal="center" vertical="center" wrapText="1"/>
    </xf>
    <xf numFmtId="0" fontId="0" fillId="7" borderId="5" xfId="37" applyNumberFormat="1" applyFont="1" applyFill="1" applyBorder="1" applyAlignment="1" applyProtection="1">
      <alignment horizontal="center" vertical="center" wrapText="1"/>
    </xf>
    <xf numFmtId="0" fontId="0" fillId="12" borderId="5" xfId="47" applyFont="1" applyFill="1" applyBorder="1" applyAlignment="1" applyProtection="1">
      <alignment horizontal="center" vertical="center" wrapText="1"/>
    </xf>
    <xf numFmtId="0" fontId="5" fillId="12" borderId="5" xfId="47" applyFont="1" applyFill="1" applyBorder="1" applyAlignment="1" applyProtection="1">
      <alignment horizontal="center" vertical="center" wrapText="1"/>
    </xf>
    <xf numFmtId="0" fontId="74" fillId="0" borderId="0" xfId="47" applyFont="1" applyFill="1" applyBorder="1" applyAlignment="1" applyProtection="1">
      <alignment horizontal="right" vertical="center" wrapText="1"/>
    </xf>
    <xf numFmtId="0" fontId="74" fillId="0" borderId="0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0" fontId="33" fillId="0" borderId="5" xfId="55" applyFont="1" applyFill="1" applyBorder="1" applyAlignment="1" applyProtection="1">
      <alignment horizontal="center" vertical="center" wrapText="1"/>
    </xf>
    <xf numFmtId="0" fontId="5" fillId="8" borderId="5" xfId="55" applyNumberFormat="1" applyFont="1" applyFill="1" applyBorder="1" applyAlignment="1" applyProtection="1">
      <alignment horizontal="left" vertical="center" wrapText="1"/>
    </xf>
    <xf numFmtId="0" fontId="5" fillId="8" borderId="26" xfId="47" applyNumberFormat="1" applyFont="1" applyFill="1" applyBorder="1" applyAlignment="1" applyProtection="1">
      <alignment horizontal="left" vertical="center" wrapText="1"/>
    </xf>
    <xf numFmtId="0" fontId="5" fillId="0" borderId="0" xfId="55" applyFont="1" applyFill="1" applyAlignment="1" applyProtection="1">
      <alignment horizontal="center" vertical="top" wrapText="1"/>
    </xf>
    <xf numFmtId="0" fontId="41" fillId="7" borderId="0" xfId="55" applyFont="1" applyFill="1" applyBorder="1" applyAlignment="1" applyProtection="1">
      <alignment horizontal="center" vertical="top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49" fontId="5" fillId="9" borderId="5" xfId="0" applyNumberFormat="1" applyFont="1" applyFill="1" applyBorder="1" applyAlignment="1" applyProtection="1">
      <alignment horizontal="left" vertical="center" wrapText="1" indent="3"/>
      <protection locked="0"/>
    </xf>
    <xf numFmtId="49" fontId="5" fillId="7" borderId="5" xfId="55" applyNumberFormat="1" applyFont="1" applyFill="1" applyBorder="1" applyAlignment="1" applyProtection="1">
      <alignment horizontal="center" vertical="center" wrapText="1"/>
    </xf>
    <xf numFmtId="4" fontId="5" fillId="0" borderId="5" xfId="55" applyNumberFormat="1" applyFont="1" applyFill="1" applyBorder="1" applyAlignment="1" applyProtection="1">
      <alignment horizontal="right" vertical="center" wrapText="1"/>
    </xf>
    <xf numFmtId="49" fontId="5" fillId="0" borderId="5" xfId="0" applyFont="1" applyFill="1" applyBorder="1" applyAlignment="1" applyProtection="1">
      <alignment horizontal="center" vertical="center"/>
    </xf>
    <xf numFmtId="4" fontId="5" fillId="9" borderId="5" xfId="55" applyNumberFormat="1" applyFont="1" applyFill="1" applyBorder="1" applyAlignment="1" applyProtection="1">
      <alignment horizontal="right" vertical="center" wrapText="1"/>
      <protection locked="0"/>
    </xf>
    <xf numFmtId="0" fontId="5" fillId="0" borderId="16" xfId="55" applyNumberFormat="1" applyFont="1" applyFill="1" applyBorder="1" applyAlignment="1" applyProtection="1">
      <alignment horizontal="right" vertical="center" wrapText="1"/>
    </xf>
    <xf numFmtId="0" fontId="5" fillId="0" borderId="28" xfId="55" applyNumberFormat="1" applyFont="1" applyFill="1" applyBorder="1" applyAlignment="1" applyProtection="1">
      <alignment horizontal="right" vertical="center" wrapText="1"/>
    </xf>
    <xf numFmtId="0" fontId="5" fillId="0" borderId="26" xfId="55" applyNumberFormat="1" applyFont="1" applyFill="1" applyBorder="1" applyAlignment="1" applyProtection="1">
      <alignment horizontal="right" vertical="center" wrapText="1"/>
    </xf>
    <xf numFmtId="4" fontId="5" fillId="0" borderId="16" xfId="55" applyNumberFormat="1" applyFont="1" applyFill="1" applyBorder="1" applyAlignment="1" applyProtection="1">
      <alignment horizontal="right" vertical="center" wrapText="1"/>
    </xf>
    <xf numFmtId="4" fontId="5" fillId="0" borderId="26" xfId="55" applyNumberFormat="1" applyFont="1" applyFill="1" applyBorder="1" applyAlignment="1" applyProtection="1">
      <alignment horizontal="right" vertical="center" wrapText="1"/>
    </xf>
    <xf numFmtId="0" fontId="5" fillId="8" borderId="14" xfId="47" applyNumberFormat="1" applyFont="1" applyFill="1" applyBorder="1" applyAlignment="1" applyProtection="1">
      <alignment horizontal="left" vertical="center" wrapText="1"/>
    </xf>
    <xf numFmtId="0" fontId="5" fillId="8" borderId="5" xfId="47" applyNumberFormat="1" applyFont="1" applyFill="1" applyBorder="1" applyAlignment="1" applyProtection="1">
      <alignment horizontal="left" vertical="center" wrapText="1"/>
    </xf>
    <xf numFmtId="0" fontId="5" fillId="7" borderId="26" xfId="55" applyNumberFormat="1" applyFont="1" applyFill="1" applyBorder="1" applyAlignment="1" applyProtection="1">
      <alignment horizontal="left" vertical="center" wrapText="1"/>
    </xf>
    <xf numFmtId="0" fontId="5" fillId="8" borderId="14" xfId="55" applyNumberFormat="1" applyFont="1" applyFill="1" applyBorder="1" applyAlignment="1" applyProtection="1">
      <alignment horizontal="left" vertical="center" wrapText="1"/>
    </xf>
    <xf numFmtId="49" fontId="5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5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1" fillId="0" borderId="5" xfId="55" applyFont="1" applyFill="1" applyBorder="1" applyAlignment="1" applyProtection="1">
      <alignment horizontal="center" vertical="center" wrapText="1"/>
    </xf>
    <xf numFmtId="0" fontId="5" fillId="0" borderId="16" xfId="55" applyNumberFormat="1" applyFont="1" applyFill="1" applyBorder="1" applyAlignment="1" applyProtection="1">
      <alignment horizontal="center" vertical="center" wrapText="1"/>
    </xf>
    <xf numFmtId="0" fontId="5" fillId="0" borderId="28" xfId="55" applyNumberFormat="1" applyFont="1" applyFill="1" applyBorder="1" applyAlignment="1" applyProtection="1">
      <alignment horizontal="center" vertical="center" wrapText="1"/>
    </xf>
    <xf numFmtId="0" fontId="5" fillId="0" borderId="26" xfId="55" applyNumberFormat="1" applyFont="1" applyFill="1" applyBorder="1" applyAlignment="1" applyProtection="1">
      <alignment horizontal="center" vertical="center" wrapText="1"/>
    </xf>
    <xf numFmtId="0" fontId="17" fillId="0" borderId="15" xfId="32" applyFont="1" applyFill="1" applyBorder="1" applyAlignment="1" applyProtection="1">
      <alignment horizontal="left" vertical="center" wrapText="1" indent="1"/>
    </xf>
    <xf numFmtId="49" fontId="5" fillId="0" borderId="0" xfId="41" applyBorder="1" applyAlignment="1" applyProtection="1">
      <alignment horizontal="left" vertical="top" wrapText="1"/>
    </xf>
    <xf numFmtId="0" fontId="5" fillId="7" borderId="5" xfId="48" applyNumberFormat="1" applyFont="1" applyFill="1" applyBorder="1" applyAlignment="1" applyProtection="1">
      <alignment horizontal="center" vertical="center" wrapText="1"/>
    </xf>
    <xf numFmtId="49" fontId="5" fillId="0" borderId="0" xfId="41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7" fillId="10" borderId="5" xfId="0" applyNumberFormat="1" applyFont="1" applyFill="1" applyBorder="1" applyAlignment="1" applyProtection="1">
      <alignment horizontal="center" vertical="center" wrapText="1"/>
    </xf>
    <xf numFmtId="49" fontId="5" fillId="11" borderId="43" xfId="54" applyNumberFormat="1" applyFont="1" applyFill="1" applyBorder="1" applyAlignment="1" applyProtection="1">
      <alignment horizontal="center" vertical="center" wrapText="1"/>
    </xf>
    <xf numFmtId="49" fontId="5" fillId="11" borderId="44" xfId="54" applyNumberFormat="1" applyFont="1" applyFill="1" applyBorder="1" applyAlignment="1" applyProtection="1">
      <alignment horizontal="center" vertical="center" wrapText="1"/>
    </xf>
    <xf numFmtId="49" fontId="0" fillId="11" borderId="16" xfId="54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54" applyNumberFormat="1" applyFont="1" applyFill="1" applyBorder="1" applyAlignment="1" applyProtection="1">
      <alignment horizontal="center" vertical="center" wrapText="1"/>
      <protection locked="0"/>
    </xf>
    <xf numFmtId="0" fontId="5" fillId="8" borderId="41" xfId="47" applyNumberFormat="1" applyFont="1" applyFill="1" applyBorder="1" applyAlignment="1" applyProtection="1">
      <alignment horizontal="left" vertical="center" wrapText="1"/>
    </xf>
    <xf numFmtId="0" fontId="5" fillId="8" borderId="15" xfId="47" applyNumberFormat="1" applyFont="1" applyFill="1" applyBorder="1" applyAlignment="1" applyProtection="1">
      <alignment horizontal="left" vertical="center" wrapText="1"/>
    </xf>
    <xf numFmtId="0" fontId="5" fillId="8" borderId="41" xfId="54" applyNumberFormat="1" applyFont="1" applyFill="1" applyBorder="1" applyAlignment="1" applyProtection="1">
      <alignment horizontal="left" vertical="center" wrapText="1"/>
    </xf>
    <xf numFmtId="0" fontId="5" fillId="8" borderId="15" xfId="54" applyNumberFormat="1" applyFont="1" applyFill="1" applyBorder="1" applyAlignment="1" applyProtection="1">
      <alignment horizontal="left" vertical="center" wrapText="1"/>
    </xf>
    <xf numFmtId="0" fontId="5" fillId="8" borderId="14" xfId="54" applyNumberFormat="1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center" vertical="top" wrapText="1"/>
    </xf>
    <xf numFmtId="49" fontId="0" fillId="11" borderId="5" xfId="54" applyNumberFormat="1" applyFont="1" applyFill="1" applyBorder="1" applyAlignment="1" applyProtection="1">
      <alignment horizontal="center" vertical="center" wrapText="1"/>
      <protection locked="0"/>
    </xf>
    <xf numFmtId="49" fontId="37" fillId="11" borderId="5" xfId="54" applyNumberFormat="1" applyFont="1" applyFill="1" applyBorder="1" applyAlignment="1" applyProtection="1">
      <alignment horizontal="center" vertical="center" wrapText="1"/>
      <protection locked="0"/>
    </xf>
    <xf numFmtId="4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33" fillId="0" borderId="14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5" fillId="2" borderId="5" xfId="33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5" fillId="9" borderId="19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23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21" xfId="55" applyNumberFormat="1" applyFont="1" applyFill="1" applyBorder="1" applyAlignment="1" applyProtection="1">
      <alignment horizontal="left" vertical="center" wrapText="1"/>
      <protection locked="0"/>
    </xf>
    <xf numFmtId="0" fontId="5" fillId="12" borderId="5" xfId="45" applyFont="1" applyFill="1" applyBorder="1" applyAlignment="1" applyProtection="1">
      <alignment horizontal="center" vertical="center" wrapText="1"/>
    </xf>
    <xf numFmtId="0" fontId="29" fillId="7" borderId="17" xfId="33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5" fillId="9" borderId="5" xfId="33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0" fontId="5" fillId="11" borderId="5" xfId="54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5" fillId="0" borderId="5" xfId="33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left" vertical="center" wrapText="1"/>
    </xf>
    <xf numFmtId="0" fontId="5" fillId="11" borderId="5" xfId="54" applyNumberFormat="1" applyFont="1" applyFill="1" applyBorder="1" applyAlignment="1" applyProtection="1">
      <alignment horizontal="center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49" fontId="5" fillId="2" borderId="13" xfId="54" applyNumberFormat="1" applyFont="1" applyFill="1" applyBorder="1" applyAlignment="1" applyProtection="1">
      <alignment horizontal="left" vertical="center" wrapText="1"/>
      <protection locked="0"/>
    </xf>
    <xf numFmtId="49" fontId="5" fillId="2" borderId="15" xfId="54" applyNumberFormat="1" applyFont="1" applyFill="1" applyBorder="1" applyAlignment="1" applyProtection="1">
      <alignment horizontal="left" vertical="center" wrapText="1"/>
      <protection locked="0"/>
    </xf>
    <xf numFmtId="49" fontId="5" fillId="2" borderId="14" xfId="54" applyNumberFormat="1" applyFont="1" applyFill="1" applyBorder="1" applyAlignment="1" applyProtection="1">
      <alignment horizontal="left" vertical="center" wrapText="1"/>
      <protection locked="0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0" fontId="5" fillId="8" borderId="13" xfId="55" applyNumberFormat="1" applyFont="1" applyFill="1" applyBorder="1" applyAlignment="1" applyProtection="1">
      <alignment horizontal="left" vertical="center" wrapText="1"/>
    </xf>
    <xf numFmtId="0" fontId="5" fillId="8" borderId="15" xfId="55" applyNumberFormat="1" applyFont="1" applyFill="1" applyBorder="1" applyAlignment="1" applyProtection="1">
      <alignment horizontal="left" vertical="center" wrapText="1"/>
    </xf>
    <xf numFmtId="49" fontId="5" fillId="11" borderId="42" xfId="54" applyNumberFormat="1" applyFont="1" applyFill="1" applyBorder="1" applyAlignment="1" applyProtection="1">
      <alignment horizontal="center" vertical="center" wrapText="1"/>
    </xf>
    <xf numFmtId="49" fontId="5" fillId="11" borderId="37" xfId="54" applyNumberFormat="1" applyFont="1" applyFill="1" applyBorder="1" applyAlignment="1" applyProtection="1">
      <alignment horizontal="center" vertical="center" wrapText="1"/>
    </xf>
    <xf numFmtId="0" fontId="29" fillId="0" borderId="20" xfId="55" applyFont="1" applyFill="1" applyBorder="1" applyAlignment="1" applyProtection="1">
      <alignment horizontal="center" vertical="top" wrapText="1"/>
    </xf>
    <xf numFmtId="0" fontId="29" fillId="0" borderId="0" xfId="55" applyFont="1" applyFill="1" applyBorder="1" applyAlignment="1" applyProtection="1">
      <alignment horizontal="center" vertical="top" wrapText="1"/>
    </xf>
    <xf numFmtId="0" fontId="5" fillId="8" borderId="13" xfId="54" applyNumberFormat="1" applyFont="1" applyFill="1" applyBorder="1" applyAlignment="1" applyProtection="1">
      <alignment horizontal="left" vertical="center" wrapText="1"/>
    </xf>
  </cellXfs>
  <cellStyles count="10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4" builtinId="30" hidden="1"/>
    <cellStyle name="20% — акцент2" xfId="78" builtinId="34" hidden="1"/>
    <cellStyle name="20% — акцент3" xfId="82" builtinId="38" hidden="1"/>
    <cellStyle name="20% — акцент4" xfId="86" builtinId="42" hidden="1"/>
    <cellStyle name="20% — акцент5" xfId="90" builtinId="46" hidden="1"/>
    <cellStyle name="20% — акцент6" xfId="94" builtinId="50" hidden="1"/>
    <cellStyle name="40% — акцент1" xfId="75" builtinId="31" hidden="1"/>
    <cellStyle name="40% — акцент2" xfId="79" builtinId="35" hidden="1"/>
    <cellStyle name="40% — акцент3" xfId="83" builtinId="39" hidden="1"/>
    <cellStyle name="40% — акцент4" xfId="87" builtinId="43" hidden="1"/>
    <cellStyle name="40% — акцент5" xfId="91" builtinId="47" hidden="1"/>
    <cellStyle name="40% — акцент6" xfId="95" builtinId="51" hidden="1"/>
    <cellStyle name="60% — акцент1" xfId="76" builtinId="32" hidden="1"/>
    <cellStyle name="60% — акцент2" xfId="80" builtinId="36" hidden="1"/>
    <cellStyle name="60% — акцент3" xfId="84" builtinId="40" hidden="1"/>
    <cellStyle name="60% — акцент4" xfId="88" builtinId="44" hidden="1"/>
    <cellStyle name="60% — акцент5" xfId="92" builtinId="48" hidden="1"/>
    <cellStyle name="60% — акцент6" xfId="96" builtinId="52" hidden="1"/>
    <cellStyle name="Currency [0]" xfId="16"/>
    <cellStyle name="currency1" xfId="17"/>
    <cellStyle name="Currency2" xfId="18"/>
    <cellStyle name="currency3" xfId="19"/>
    <cellStyle name="currency4" xfId="20"/>
    <cellStyle name="Followed Hyperlink" xfId="21"/>
    <cellStyle name="Header 3" xfId="22"/>
    <cellStyle name="Hyperlink" xfId="23"/>
    <cellStyle name="normal" xfId="24"/>
    <cellStyle name="Normal1" xfId="25"/>
    <cellStyle name="Normal2" xfId="26"/>
    <cellStyle name="Percent1" xfId="27"/>
    <cellStyle name="Title 4" xfId="28"/>
    <cellStyle name="Акцент1" xfId="73" builtinId="29" hidden="1"/>
    <cellStyle name="Акцент2" xfId="77" builtinId="33" hidden="1"/>
    <cellStyle name="Акцент3" xfId="81" builtinId="37" hidden="1"/>
    <cellStyle name="Акцент4" xfId="85" builtinId="41" hidden="1"/>
    <cellStyle name="Акцент5" xfId="89" builtinId="45" hidden="1"/>
    <cellStyle name="Акцент6" xfId="93" builtinId="49" hidden="1"/>
    <cellStyle name="Ввод " xfId="29" builtinId="20" customBuiltin="1"/>
    <cellStyle name="Вывод" xfId="65" builtinId="21" hidden="1"/>
    <cellStyle name="Вычисление" xfId="66" builtinId="22" hidden="1"/>
    <cellStyle name="Гиперссылка" xfId="30" builtinId="8" customBuiltin="1"/>
    <cellStyle name="Гиперссылка 2 2" xfId="31"/>
    <cellStyle name="Денежный" xfId="99" builtinId="4" hidden="1"/>
    <cellStyle name="Денежный [0]" xfId="100" builtinId="7" hidden="1"/>
    <cellStyle name="Заголовок" xfId="32"/>
    <cellStyle name="Заголовок 1" xfId="58" builtinId="16" hidden="1"/>
    <cellStyle name="Заголовок 2" xfId="59" builtinId="17" hidden="1"/>
    <cellStyle name="Заголовок 3" xfId="60" builtinId="18" hidden="1"/>
    <cellStyle name="Заголовок 4" xfId="61" builtinId="19" hidden="1"/>
    <cellStyle name="ЗаголовокСтолбца" xfId="33"/>
    <cellStyle name="Значение" xfId="34"/>
    <cellStyle name="Итог" xfId="72" builtinId="25" hidden="1"/>
    <cellStyle name="Контрольная ячейка" xfId="68" builtinId="23" hidden="1"/>
    <cellStyle name="Название" xfId="57" builtinId="15" hidden="1"/>
    <cellStyle name="Нейтральный" xfId="64" builtinId="28" hidden="1"/>
    <cellStyle name="Обычный" xfId="0" builtinId="0" customBuiltin="1"/>
    <cellStyle name="Обычный 10" xfId="35"/>
    <cellStyle name="Обычный 12 2" xfId="36"/>
    <cellStyle name="Обычный 14" xfId="37"/>
    <cellStyle name="Обычный 15" xfId="38"/>
    <cellStyle name="Обычный 2" xfId="39"/>
    <cellStyle name="Обычный 2 2" xfId="40"/>
    <cellStyle name="Обычный 3" xfId="41"/>
    <cellStyle name="Обычный 3 2" xfId="42"/>
    <cellStyle name="Обычный 3 3" xfId="43"/>
    <cellStyle name="Обычный 4" xfId="44"/>
    <cellStyle name="Обычный_BALANCE.WARM.2007YEAR(FACT)" xfId="45"/>
    <cellStyle name="Обычный_INVEST.WARM.PLAN.4.78(v0.1)" xfId="46"/>
    <cellStyle name="Обычный_JKH.OPEN.INFO.HVS(v3.5)_цены161210" xfId="47"/>
    <cellStyle name="Обычный_JKH.OPEN.INFO.PRICE.VO_v4.0(10.02.11)" xfId="48"/>
    <cellStyle name="Обычный_KRU.TARIFF.FACT-0.3" xfId="49"/>
    <cellStyle name="Обычный_MINENERGO.340.PRIL79(v0.1)" xfId="50"/>
    <cellStyle name="Обычный_PREDEL.JKH.2010(v1.3)" xfId="51"/>
    <cellStyle name="Обычный_razrabotka_sablonov_po_WKU" xfId="52"/>
    <cellStyle name="Обычный_SIMPLE_1_massive2" xfId="53"/>
    <cellStyle name="Обычный_ЖКУ_проект3" xfId="54"/>
    <cellStyle name="Обычный_Мониторинг инвестиций" xfId="55"/>
    <cellStyle name="Обычный_Шаблон по источникам для Модуля Реестр (2)" xfId="56"/>
    <cellStyle name="Плохой" xfId="63" builtinId="27" hidden="1"/>
    <cellStyle name="Пояснение" xfId="71" builtinId="53" hidden="1"/>
    <cellStyle name="Примечание" xfId="70" builtinId="10" hidden="1"/>
    <cellStyle name="Процентный" xfId="101" builtinId="5" hidden="1"/>
    <cellStyle name="Связанная ячейка" xfId="67" builtinId="24" hidden="1"/>
    <cellStyle name="Текст предупреждения" xfId="69" builtinId="11" hidden="1"/>
    <cellStyle name="Финансовый" xfId="97" builtinId="3" hidden="1"/>
    <cellStyle name="Финансовый [0]" xfId="98" builtinId="6" hidden="1"/>
    <cellStyle name="Хороший" xfId="62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>
          <a:extLst>
            <a:ext uri="{FF2B5EF4-FFF2-40B4-BE49-F238E27FC236}">
              <a16:creationId xmlns:a16="http://schemas.microsoft.com/office/drawing/2014/main" id="{00000000-0008-0000-0200-000096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>
          <a:extLst>
            <a:ext uri="{FF2B5EF4-FFF2-40B4-BE49-F238E27FC236}">
              <a16:creationId xmlns:a16="http://schemas.microsoft.com/office/drawing/2014/main" id="{00000000-0008-0000-0200-000097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>
          <a:extLst>
            <a:ext uri="{FF2B5EF4-FFF2-40B4-BE49-F238E27FC236}">
              <a16:creationId xmlns:a16="http://schemas.microsoft.com/office/drawing/2014/main" id="{00000000-0008-0000-0200-000098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>
          <a:extLst>
            <a:ext uri="{FF2B5EF4-FFF2-40B4-BE49-F238E27FC236}">
              <a16:creationId xmlns:a16="http://schemas.microsoft.com/office/drawing/2014/main" id="{00000000-0008-0000-0200-000099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>
          <a:extLst>
            <a:ext uri="{FF2B5EF4-FFF2-40B4-BE49-F238E27FC236}">
              <a16:creationId xmlns:a16="http://schemas.microsoft.com/office/drawing/2014/main" id="{00000000-0008-0000-0200-00009A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>
          <a:extLst>
            <a:ext uri="{FF2B5EF4-FFF2-40B4-BE49-F238E27FC236}">
              <a16:creationId xmlns:a16="http://schemas.microsoft.com/office/drawing/2014/main" id="{00000000-0008-0000-0200-00009B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>
          <a:extLst>
            <a:ext uri="{FF2B5EF4-FFF2-40B4-BE49-F238E27FC236}">
              <a16:creationId xmlns:a16="http://schemas.microsoft.com/office/drawing/2014/main" id="{00000000-0008-0000-0200-00009CF76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>
          <a:extLst>
            <a:ext uri="{FF2B5EF4-FFF2-40B4-BE49-F238E27FC236}">
              <a16:creationId xmlns:a16="http://schemas.microsoft.com/office/drawing/2014/main" id="{00000000-0008-0000-0200-00009D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>
          <a:extLst>
            <a:ext uri="{FF2B5EF4-FFF2-40B4-BE49-F238E27FC236}">
              <a16:creationId xmlns:a16="http://schemas.microsoft.com/office/drawing/2014/main" id="{00000000-0008-0000-0200-00009F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>
          <a:extLst>
            <a:ext uri="{FF2B5EF4-FFF2-40B4-BE49-F238E27FC236}">
              <a16:creationId xmlns:a16="http://schemas.microsoft.com/office/drawing/2014/main" id="{00000000-0008-0000-0200-0000A1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>
          <a:extLst>
            <a:ext uri="{FF2B5EF4-FFF2-40B4-BE49-F238E27FC236}">
              <a16:creationId xmlns:a16="http://schemas.microsoft.com/office/drawing/2014/main" id="{00000000-0008-0000-0200-0000A4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>
          <a:extLst>
            <a:ext uri="{FF2B5EF4-FFF2-40B4-BE49-F238E27FC236}">
              <a16:creationId xmlns:a16="http://schemas.microsoft.com/office/drawing/2014/main" id="{00000000-0008-0000-0200-0000A5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>
          <a:extLst>
            <a:ext uri="{FF2B5EF4-FFF2-40B4-BE49-F238E27FC236}">
              <a16:creationId xmlns:a16="http://schemas.microsoft.com/office/drawing/2014/main" id="{00000000-0008-0000-0200-0000A6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>
          <a:extLst>
            <a:ext uri="{FF2B5EF4-FFF2-40B4-BE49-F238E27FC236}">
              <a16:creationId xmlns:a16="http://schemas.microsoft.com/office/drawing/2014/main" id="{00000000-0008-0000-0200-0000A7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>
          <a:extLst>
            <a:ext uri="{FF2B5EF4-FFF2-40B4-BE49-F238E27FC236}">
              <a16:creationId xmlns:a16="http://schemas.microsoft.com/office/drawing/2014/main" id="{00000000-0008-0000-0200-0000AA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>
          <a:extLst>
            <a:ext uri="{FF2B5EF4-FFF2-40B4-BE49-F238E27FC236}">
              <a16:creationId xmlns:a16="http://schemas.microsoft.com/office/drawing/2014/main" id="{00000000-0008-0000-0200-0000ABF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2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3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17</xdr:row>
      <xdr:rowOff>0</xdr:rowOff>
    </xdr:from>
    <xdr:to>
      <xdr:col>6</xdr:col>
      <xdr:colOff>228600</xdr:colOff>
      <xdr:row>18</xdr:row>
      <xdr:rowOff>190500</xdr:rowOff>
    </xdr:to>
    <xdr:grpSp>
      <xdr:nvGrpSpPr>
        <xdr:cNvPr id="7207128" name="shCalendar" hidden="1">
          <a:extLst>
            <a:ext uri="{FF2B5EF4-FFF2-40B4-BE49-F238E27FC236}">
              <a16:creationId xmlns:a16="http://schemas.microsoft.com/office/drawing/2014/main" id="{00000000-0008-0000-0400-0000D8F86D00}"/>
            </a:ext>
          </a:extLst>
        </xdr:cNvPr>
        <xdr:cNvGrpSpPr>
          <a:grpSpLocks/>
        </xdr:cNvGrpSpPr>
      </xdr:nvGrpSpPr>
      <xdr:grpSpPr bwMode="auto">
        <a:xfrm>
          <a:off x="7219950" y="32956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7135" name="shCalendar_bck" hidden="1">
            <a:extLst>
              <a:ext uri="{FF2B5EF4-FFF2-40B4-BE49-F238E27FC236}">
                <a16:creationId xmlns:a16="http://schemas.microsoft.com/office/drawing/2014/main" id="{00000000-0008-0000-0400-0000DFF8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7136" name="shCalendar_1" descr="CalendarSmall.bmp" hidden="1">
            <a:extLst>
              <a:ext uri="{FF2B5EF4-FFF2-40B4-BE49-F238E27FC236}">
                <a16:creationId xmlns:a16="http://schemas.microsoft.com/office/drawing/2014/main" id="{00000000-0008-0000-0400-0000E0F8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>
          <a:extLst>
            <a:ext uri="{FF2B5EF4-FFF2-40B4-BE49-F238E27FC236}">
              <a16:creationId xmlns:a16="http://schemas.microsoft.com/office/drawing/2014/main" id="{00000000-0008-0000-0400-0000D9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>
          <a:extLst>
            <a:ext uri="{FF2B5EF4-FFF2-40B4-BE49-F238E27FC236}">
              <a16:creationId xmlns:a16="http://schemas.microsoft.com/office/drawing/2014/main" id="{00000000-0008-0000-0400-0000DA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>
          <a:extLst>
            <a:ext uri="{FF2B5EF4-FFF2-40B4-BE49-F238E27FC236}">
              <a16:creationId xmlns:a16="http://schemas.microsoft.com/office/drawing/2014/main" id="{00000000-0008-0000-0400-0000DB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>
          <a:extLst>
            <a:ext uri="{FF2B5EF4-FFF2-40B4-BE49-F238E27FC236}">
              <a16:creationId xmlns:a16="http://schemas.microsoft.com/office/drawing/2014/main" id="{00000000-0008-0000-0400-0000DC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>
          <a:extLst>
            <a:ext uri="{FF2B5EF4-FFF2-40B4-BE49-F238E27FC236}">
              <a16:creationId xmlns:a16="http://schemas.microsoft.com/office/drawing/2014/main" id="{00000000-0008-0000-0400-0000DDF8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>
          <a:extLst>
            <a:ext uri="{FF2B5EF4-FFF2-40B4-BE49-F238E27FC236}">
              <a16:creationId xmlns:a16="http://schemas.microsoft.com/office/drawing/2014/main" id="{00000000-0008-0000-0500-000077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>
          <a:extLst>
            <a:ext uri="{FF2B5EF4-FFF2-40B4-BE49-F238E27FC236}">
              <a16:creationId xmlns:a16="http://schemas.microsoft.com/office/drawing/2014/main" id="{00000000-0008-0000-0500-000078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>
          <a:extLst>
            <a:ext uri="{FF2B5EF4-FFF2-40B4-BE49-F238E27FC236}">
              <a16:creationId xmlns:a16="http://schemas.microsoft.com/office/drawing/2014/main" id="{00000000-0008-0000-0500-000079FC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>
          <a:extLst>
            <a:ext uri="{FF2B5EF4-FFF2-40B4-BE49-F238E27FC236}">
              <a16:creationId xmlns:a16="http://schemas.microsoft.com/office/drawing/2014/main" id="{00000000-0008-0000-0500-00007A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>
          <a:extLst>
            <a:ext uri="{FF2B5EF4-FFF2-40B4-BE49-F238E27FC236}">
              <a16:creationId xmlns:a16="http://schemas.microsoft.com/office/drawing/2014/main" id="{00000000-0008-0000-0500-00007BF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>
          <a:extLst>
            <a:ext uri="{FF2B5EF4-FFF2-40B4-BE49-F238E27FC236}">
              <a16:creationId xmlns:a16="http://schemas.microsoft.com/office/drawing/2014/main" id="{00000000-0008-0000-0600-00009AE26D00}"/>
            </a:ext>
          </a:extLst>
        </xdr:cNvPr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>
            <a:extLst>
              <a:ext uri="{FF2B5EF4-FFF2-40B4-BE49-F238E27FC236}">
                <a16:creationId xmlns:a16="http://schemas.microsoft.com/office/drawing/2014/main" id="{00000000-0008-0000-0600-0000A1E2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>
            <a:extLst>
              <a:ext uri="{FF2B5EF4-FFF2-40B4-BE49-F238E27FC236}">
                <a16:creationId xmlns:a16="http://schemas.microsoft.com/office/drawing/2014/main" id="{00000000-0008-0000-0600-0000A2E2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>
          <a:extLst>
            <a:ext uri="{FF2B5EF4-FFF2-40B4-BE49-F238E27FC236}">
              <a16:creationId xmlns:a16="http://schemas.microsoft.com/office/drawing/2014/main" id="{00000000-0008-0000-0600-00009B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>
          <a:extLst>
            <a:ext uri="{FF2B5EF4-FFF2-40B4-BE49-F238E27FC236}">
              <a16:creationId xmlns:a16="http://schemas.microsoft.com/office/drawing/2014/main" id="{00000000-0008-0000-0600-00009C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>
          <a:extLst>
            <a:ext uri="{FF2B5EF4-FFF2-40B4-BE49-F238E27FC236}">
              <a16:creationId xmlns:a16="http://schemas.microsoft.com/office/drawing/2014/main" id="{00000000-0008-0000-0600-00009D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>
          <a:extLst>
            <a:ext uri="{FF2B5EF4-FFF2-40B4-BE49-F238E27FC236}">
              <a16:creationId xmlns:a16="http://schemas.microsoft.com/office/drawing/2014/main" id="{00000000-0008-0000-0600-00009F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>
          <a:extLst>
            <a:ext uri="{FF2B5EF4-FFF2-40B4-BE49-F238E27FC236}">
              <a16:creationId xmlns:a16="http://schemas.microsoft.com/office/drawing/2014/main" id="{00000000-0008-0000-0600-0000A0E2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>
          <a:extLst>
            <a:ext uri="{FF2B5EF4-FFF2-40B4-BE49-F238E27FC236}">
              <a16:creationId xmlns:a16="http://schemas.microsoft.com/office/drawing/2014/main" id="{00000000-0008-0000-0700-000097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>
          <a:extLst>
            <a:ext uri="{FF2B5EF4-FFF2-40B4-BE49-F238E27FC236}">
              <a16:creationId xmlns:a16="http://schemas.microsoft.com/office/drawing/2014/main" id="{00000000-0008-0000-0700-000098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>
          <a:extLst>
            <a:ext uri="{FF2B5EF4-FFF2-40B4-BE49-F238E27FC236}">
              <a16:creationId xmlns:a16="http://schemas.microsoft.com/office/drawing/2014/main" id="{00000000-0008-0000-0800-00008D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>
          <a:extLst>
            <a:ext uri="{FF2B5EF4-FFF2-40B4-BE49-F238E27FC236}">
              <a16:creationId xmlns:a16="http://schemas.microsoft.com/office/drawing/2014/main" id="{00000000-0008-0000-0800-00008EA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>
          <a:extLst>
            <a:ext uri="{FF2B5EF4-FFF2-40B4-BE49-F238E27FC236}">
              <a16:creationId xmlns:a16="http://schemas.microsoft.com/office/drawing/2014/main" id="{00000000-0008-0000-0700-000097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>
          <a:extLst>
            <a:ext uri="{FF2B5EF4-FFF2-40B4-BE49-F238E27FC236}">
              <a16:creationId xmlns:a16="http://schemas.microsoft.com/office/drawing/2014/main" id="{00000000-0008-0000-0700-000098DC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>
          <a:extLst>
            <a:ext uri="{FF2B5EF4-FFF2-40B4-BE49-F238E27FC236}">
              <a16:creationId xmlns:a16="http://schemas.microsoft.com/office/drawing/2014/main" id="{00000000-0008-0000-0900-0000DA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>
          <a:extLst>
            <a:ext uri="{FF2B5EF4-FFF2-40B4-BE49-F238E27FC236}">
              <a16:creationId xmlns:a16="http://schemas.microsoft.com/office/drawing/2014/main" id="{00000000-0008-0000-0900-0000DBA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16</xdr:row>
      <xdr:rowOff>0</xdr:rowOff>
    </xdr:from>
    <xdr:to>
      <xdr:col>9</xdr:col>
      <xdr:colOff>228600</xdr:colOff>
      <xdr:row>16</xdr:row>
      <xdr:rowOff>190500</xdr:rowOff>
    </xdr:to>
    <xdr:grpSp>
      <xdr:nvGrpSpPr>
        <xdr:cNvPr id="7186396" name="shCalendar" hidden="1">
          <a:extLst>
            <a:ext uri="{FF2B5EF4-FFF2-40B4-BE49-F238E27FC236}">
              <a16:creationId xmlns:a16="http://schemas.microsoft.com/office/drawing/2014/main" id="{00000000-0008-0000-0900-0000DCA76D00}"/>
            </a:ext>
          </a:extLst>
        </xdr:cNvPr>
        <xdr:cNvGrpSpPr>
          <a:grpSpLocks/>
        </xdr:cNvGrpSpPr>
      </xdr:nvGrpSpPr>
      <xdr:grpSpPr bwMode="auto">
        <a:xfrm>
          <a:off x="8010525" y="31432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>
            <a:extLst>
              <a:ext uri="{FF2B5EF4-FFF2-40B4-BE49-F238E27FC236}">
                <a16:creationId xmlns:a16="http://schemas.microsoft.com/office/drawing/2014/main" id="{00000000-0008-0000-0900-0000DDA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DEA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39307" name="FREEZE_PANES" descr="update_org.png">
          <a:extLst>
            <a:ext uri="{FF2B5EF4-FFF2-40B4-BE49-F238E27FC236}">
              <a16:creationId xmlns:a16="http://schemas.microsoft.com/office/drawing/2014/main" id="{00000000-0008-0000-0A00-0000EBEF6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39308" name="UNFREEZE_PANES" descr="update_org.png" hidden="1">
          <a:extLst>
            <a:ext uri="{FF2B5EF4-FFF2-40B4-BE49-F238E27FC236}">
              <a16:creationId xmlns:a16="http://schemas.microsoft.com/office/drawing/2014/main" id="{00000000-0008-0000-0A00-0000ECEF6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3</xdr:row>
      <xdr:rowOff>9525</xdr:rowOff>
    </xdr:from>
    <xdr:to>
      <xdr:col>21</xdr:col>
      <xdr:colOff>228600</xdr:colOff>
      <xdr:row>4</xdr:row>
      <xdr:rowOff>161925</xdr:rowOff>
    </xdr:to>
    <xdr:grpSp>
      <xdr:nvGrpSpPr>
        <xdr:cNvPr id="7209051" name="shCalendar" hidden="1">
          <a:extLst>
            <a:ext uri="{FF2B5EF4-FFF2-40B4-BE49-F238E27FC236}">
              <a16:creationId xmlns:a16="http://schemas.microsoft.com/office/drawing/2014/main" id="{00000000-0008-0000-0B00-00005B006E00}"/>
            </a:ext>
          </a:extLst>
        </xdr:cNvPr>
        <xdr:cNvGrpSpPr>
          <a:grpSpLocks/>
        </xdr:cNvGrpSpPr>
      </xdr:nvGrpSpPr>
      <xdr:grpSpPr bwMode="auto">
        <a:xfrm>
          <a:off x="7172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9054" name="shCalendar_bck" hidden="1">
            <a:extLst>
              <a:ext uri="{FF2B5EF4-FFF2-40B4-BE49-F238E27FC236}">
                <a16:creationId xmlns:a16="http://schemas.microsoft.com/office/drawing/2014/main" id="{00000000-0008-0000-0B00-00005E00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9055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5F006E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9052" name="FREEZE_PANES" descr="update_org.png">
          <a:extLst>
            <a:ext uri="{FF2B5EF4-FFF2-40B4-BE49-F238E27FC236}">
              <a16:creationId xmlns:a16="http://schemas.microsoft.com/office/drawing/2014/main" id="{00000000-0008-0000-0B00-00005C006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9053" name="UNFREEZE_PANES" descr="update_org.png" hidden="1">
          <a:extLst>
            <a:ext uri="{FF2B5EF4-FFF2-40B4-BE49-F238E27FC236}">
              <a16:creationId xmlns:a16="http://schemas.microsoft.com/office/drawing/2014/main" id="{00000000-0008-0000-0B00-00005D006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>
          <a:extLst>
            <a:ext uri="{FF2B5EF4-FFF2-40B4-BE49-F238E27FC236}">
              <a16:creationId xmlns:a16="http://schemas.microsoft.com/office/drawing/2014/main" id="{00000000-0008-0000-0C00-0000C9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>
          <a:extLst>
            <a:ext uri="{FF2B5EF4-FFF2-40B4-BE49-F238E27FC236}">
              <a16:creationId xmlns:a16="http://schemas.microsoft.com/office/drawing/2014/main" id="{00000000-0008-0000-0C00-0000CA1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>
          <a:extLst>
            <a:ext uri="{FF2B5EF4-FFF2-40B4-BE49-F238E27FC236}">
              <a16:creationId xmlns:a16="http://schemas.microsoft.com/office/drawing/2014/main" id="{00000000-0008-0000-0D00-000005CE6D00}"/>
            </a:ext>
          </a:extLst>
        </xdr:cNvPr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>
            <a:extLst>
              <a:ext uri="{FF2B5EF4-FFF2-40B4-BE49-F238E27FC236}">
                <a16:creationId xmlns:a16="http://schemas.microsoft.com/office/drawing/2014/main" id="{00000000-0008-0000-0D00-000008CE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09CE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>
          <a:extLst>
            <a:ext uri="{FF2B5EF4-FFF2-40B4-BE49-F238E27FC236}">
              <a16:creationId xmlns:a16="http://schemas.microsoft.com/office/drawing/2014/main" id="{00000000-0008-0000-0D00-000006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>
          <a:extLst>
            <a:ext uri="{FF2B5EF4-FFF2-40B4-BE49-F238E27FC236}">
              <a16:creationId xmlns:a16="http://schemas.microsoft.com/office/drawing/2014/main" id="{00000000-0008-0000-0D00-000007CE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2585" name="FREEZE_PANES" descr="update_org.png">
          <a:extLst>
            <a:ext uri="{FF2B5EF4-FFF2-40B4-BE49-F238E27FC236}">
              <a16:creationId xmlns:a16="http://schemas.microsoft.com/office/drawing/2014/main" id="{00000000-0008-0000-0E00-0000C923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2586" name="UNFREEZE_PANES" descr="update_org.png" hidden="1">
          <a:extLst>
            <a:ext uri="{FF2B5EF4-FFF2-40B4-BE49-F238E27FC236}">
              <a16:creationId xmlns:a16="http://schemas.microsoft.com/office/drawing/2014/main" id="{00000000-0008-0000-0E00-0000CA23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3</xdr:row>
      <xdr:rowOff>9525</xdr:rowOff>
    </xdr:from>
    <xdr:to>
      <xdr:col>9</xdr:col>
      <xdr:colOff>219075</xdr:colOff>
      <xdr:row>4</xdr:row>
      <xdr:rowOff>161925</xdr:rowOff>
    </xdr:to>
    <xdr:grpSp>
      <xdr:nvGrpSpPr>
        <xdr:cNvPr id="7198124" name="shCalendar" hidden="1">
          <a:extLst>
            <a:ext uri="{FF2B5EF4-FFF2-40B4-BE49-F238E27FC236}">
              <a16:creationId xmlns:a16="http://schemas.microsoft.com/office/drawing/2014/main" id="{00000000-0008-0000-0F00-0000ACD56D00}"/>
            </a:ext>
          </a:extLst>
        </xdr:cNvPr>
        <xdr:cNvGrpSpPr>
          <a:grpSpLocks/>
        </xdr:cNvGrpSpPr>
      </xdr:nvGrpSpPr>
      <xdr:grpSpPr bwMode="auto">
        <a:xfrm>
          <a:off x="276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8127" name="shCalendar_bck" hidden="1">
            <a:extLst>
              <a:ext uri="{FF2B5EF4-FFF2-40B4-BE49-F238E27FC236}">
                <a16:creationId xmlns:a16="http://schemas.microsoft.com/office/drawing/2014/main" id="{00000000-0008-0000-0F00-0000AFD5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8128" name="shCalendar_1" descr="CalendarSmall.bmp" hidden="1">
            <a:extLst>
              <a:ext uri="{FF2B5EF4-FFF2-40B4-BE49-F238E27FC236}">
                <a16:creationId xmlns:a16="http://schemas.microsoft.com/office/drawing/2014/main" id="{00000000-0008-0000-0F00-0000B0D5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8125" name="FREEZE_PANES" descr="update_org.png">
          <a:extLst>
            <a:ext uri="{FF2B5EF4-FFF2-40B4-BE49-F238E27FC236}">
              <a16:creationId xmlns:a16="http://schemas.microsoft.com/office/drawing/2014/main" id="{00000000-0008-0000-0F00-0000ADD5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8126" name="UNFREEZE_PANES" descr="update_org.png" hidden="1">
          <a:extLst>
            <a:ext uri="{FF2B5EF4-FFF2-40B4-BE49-F238E27FC236}">
              <a16:creationId xmlns:a16="http://schemas.microsoft.com/office/drawing/2014/main" id="{00000000-0008-0000-0F00-0000AED5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3609" name="FREEZE_PANES" descr="update_org.png">
          <a:extLst>
            <a:ext uri="{FF2B5EF4-FFF2-40B4-BE49-F238E27FC236}">
              <a16:creationId xmlns:a16="http://schemas.microsoft.com/office/drawing/2014/main" id="{00000000-0008-0000-1000-0000C92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3610" name="UNFREEZE_PANES" descr="update_org.png" hidden="1">
          <a:extLst>
            <a:ext uri="{FF2B5EF4-FFF2-40B4-BE49-F238E27FC236}">
              <a16:creationId xmlns:a16="http://schemas.microsoft.com/office/drawing/2014/main" id="{00000000-0008-0000-1000-0000CA2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26</xdr:row>
      <xdr:rowOff>0</xdr:rowOff>
    </xdr:from>
    <xdr:to>
      <xdr:col>20</xdr:col>
      <xdr:colOff>228600</xdr:colOff>
      <xdr:row>26</xdr:row>
      <xdr:rowOff>190500</xdr:rowOff>
    </xdr:to>
    <xdr:grpSp>
      <xdr:nvGrpSpPr>
        <xdr:cNvPr id="7205334" name="shCalendar" hidden="1">
          <a:extLst>
            <a:ext uri="{FF2B5EF4-FFF2-40B4-BE49-F238E27FC236}">
              <a16:creationId xmlns:a16="http://schemas.microsoft.com/office/drawing/2014/main" id="{00000000-0008-0000-1100-0000D6F16D00}"/>
            </a:ext>
          </a:extLst>
        </xdr:cNvPr>
        <xdr:cNvGrpSpPr>
          <a:grpSpLocks/>
        </xdr:cNvGrpSpPr>
      </xdr:nvGrpSpPr>
      <xdr:grpSpPr bwMode="auto">
        <a:xfrm>
          <a:off x="7981950" y="45053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40" name="shCalendar_bck" hidden="1">
            <a:extLst>
              <a:ext uri="{FF2B5EF4-FFF2-40B4-BE49-F238E27FC236}">
                <a16:creationId xmlns:a16="http://schemas.microsoft.com/office/drawing/2014/main" id="{00000000-0008-0000-1100-0000DC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41" name="shCalendar_1" descr="CalendarSmall.bmp" hidden="1">
            <a:extLst>
              <a:ext uri="{FF2B5EF4-FFF2-40B4-BE49-F238E27FC236}">
                <a16:creationId xmlns:a16="http://schemas.microsoft.com/office/drawing/2014/main" id="{00000000-0008-0000-1100-0000DD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5335" name="FREEZE_PANES" descr="update_org.png">
          <a:extLst>
            <a:ext uri="{FF2B5EF4-FFF2-40B4-BE49-F238E27FC236}">
              <a16:creationId xmlns:a16="http://schemas.microsoft.com/office/drawing/2014/main" id="{00000000-0008-0000-1100-0000D7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5336" name="UNFREEZE_PANES" descr="update_org.png" hidden="1">
          <a:extLst>
            <a:ext uri="{FF2B5EF4-FFF2-40B4-BE49-F238E27FC236}">
              <a16:creationId xmlns:a16="http://schemas.microsoft.com/office/drawing/2014/main" id="{00000000-0008-0000-1100-0000D8F1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0</xdr:colOff>
      <xdr:row>3</xdr:row>
      <xdr:rowOff>9525</xdr:rowOff>
    </xdr:from>
    <xdr:to>
      <xdr:col>28</xdr:col>
      <xdr:colOff>190500</xdr:colOff>
      <xdr:row>4</xdr:row>
      <xdr:rowOff>161925</xdr:rowOff>
    </xdr:to>
    <xdr:grpSp>
      <xdr:nvGrpSpPr>
        <xdr:cNvPr id="7205337" name="shCalendar" hidden="1">
          <a:extLst>
            <a:ext uri="{FF2B5EF4-FFF2-40B4-BE49-F238E27FC236}">
              <a16:creationId xmlns:a16="http://schemas.microsoft.com/office/drawing/2014/main" id="{00000000-0008-0000-1100-0000D9F16D00}"/>
            </a:ext>
          </a:extLst>
        </xdr:cNvPr>
        <xdr:cNvGrpSpPr>
          <a:grpSpLocks/>
        </xdr:cNvGrpSpPr>
      </xdr:nvGrpSpPr>
      <xdr:grpSpPr bwMode="auto">
        <a:xfrm>
          <a:off x="11706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38" name="shCalendar_bck" hidden="1">
            <a:extLst>
              <a:ext uri="{FF2B5EF4-FFF2-40B4-BE49-F238E27FC236}">
                <a16:creationId xmlns:a16="http://schemas.microsoft.com/office/drawing/2014/main" id="{00000000-0008-0000-1100-0000DA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39" name="shCalendar_1" descr="CalendarSmall.bmp" hidden="1">
            <a:extLst>
              <a:ext uri="{FF2B5EF4-FFF2-40B4-BE49-F238E27FC236}">
                <a16:creationId xmlns:a16="http://schemas.microsoft.com/office/drawing/2014/main" id="{00000000-0008-0000-1100-0000DB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10" name="shCalendar" hidden="1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GrpSpPr>
          <a:grpSpLocks/>
        </xdr:cNvGrpSpPr>
      </xdr:nvGrpSpPr>
      <xdr:grpSpPr bwMode="auto">
        <a:xfrm>
          <a:off x="69532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>
            <a:extLst>
              <a:ext uri="{FF2B5EF4-FFF2-40B4-BE49-F238E27FC236}">
                <a16:creationId xmlns:a16="http://schemas.microsoft.com/office/drawing/2014/main" id="{00000000-0008-0000-11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>
            <a:extLst>
              <a:ext uri="{FF2B5EF4-FFF2-40B4-BE49-F238E27FC236}">
                <a16:creationId xmlns:a16="http://schemas.microsoft.com/office/drawing/2014/main" id="{00000000-0008-0000-11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25</xdr:col>
      <xdr:colOff>38100</xdr:colOff>
      <xdr:row>22</xdr:row>
      <xdr:rowOff>0</xdr:rowOff>
    </xdr:from>
    <xdr:ext cx="190500" cy="190500"/>
    <xdr:grpSp>
      <xdr:nvGrpSpPr>
        <xdr:cNvPr id="13" name="shCalendar" hidden="1">
          <a:extLst>
            <a:ext uri="{FF2B5EF4-FFF2-40B4-BE49-F238E27FC236}">
              <a16:creationId xmlns:a16="http://schemas.microsoft.com/office/drawing/2014/main" id="{00000000-0008-0000-1100-0000D6F16D00}"/>
            </a:ext>
          </a:extLst>
        </xdr:cNvPr>
        <xdr:cNvGrpSpPr>
          <a:grpSpLocks/>
        </xdr:cNvGrpSpPr>
      </xdr:nvGrpSpPr>
      <xdr:grpSpPr bwMode="auto">
        <a:xfrm>
          <a:off x="10715625" y="30480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>
            <a:extLst>
              <a:ext uri="{FF2B5EF4-FFF2-40B4-BE49-F238E27FC236}">
                <a16:creationId xmlns:a16="http://schemas.microsoft.com/office/drawing/2014/main" id="{00000000-0008-0000-1100-0000DC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>
            <a:extLst>
              <a:ext uri="{FF2B5EF4-FFF2-40B4-BE49-F238E27FC236}">
                <a16:creationId xmlns:a16="http://schemas.microsoft.com/office/drawing/2014/main" id="{00000000-0008-0000-1100-0000DD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25</xdr:col>
      <xdr:colOff>38100</xdr:colOff>
      <xdr:row>3</xdr:row>
      <xdr:rowOff>9525</xdr:rowOff>
    </xdr:from>
    <xdr:ext cx="190500" cy="190500"/>
    <xdr:grpSp>
      <xdr:nvGrpSpPr>
        <xdr:cNvPr id="16" name="shCalendar" hidden="1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GrpSpPr>
          <a:grpSpLocks/>
        </xdr:cNvGrpSpPr>
      </xdr:nvGrpSpPr>
      <xdr:grpSpPr bwMode="auto">
        <a:xfrm>
          <a:off x="107156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>
            <a:extLst>
              <a:ext uri="{FF2B5EF4-FFF2-40B4-BE49-F238E27FC236}">
                <a16:creationId xmlns:a16="http://schemas.microsoft.com/office/drawing/2014/main" id="{00000000-0008-0000-11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>
            <a:extLst>
              <a:ext uri="{FF2B5EF4-FFF2-40B4-BE49-F238E27FC236}">
                <a16:creationId xmlns:a16="http://schemas.microsoft.com/office/drawing/2014/main" id="{00000000-0008-0000-1100-00000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25</xdr:col>
      <xdr:colOff>38100</xdr:colOff>
      <xdr:row>22</xdr:row>
      <xdr:rowOff>0</xdr:rowOff>
    </xdr:from>
    <xdr:ext cx="190500" cy="190500"/>
    <xdr:grpSp>
      <xdr:nvGrpSpPr>
        <xdr:cNvPr id="19" name="shCalendar" hidden="1">
          <a:extLst>
            <a:ext uri="{FF2B5EF4-FFF2-40B4-BE49-F238E27FC236}">
              <a16:creationId xmlns:a16="http://schemas.microsoft.com/office/drawing/2014/main" id="{00000000-0008-0000-1100-0000D6F16D00}"/>
            </a:ext>
          </a:extLst>
        </xdr:cNvPr>
        <xdr:cNvGrpSpPr>
          <a:grpSpLocks/>
        </xdr:cNvGrpSpPr>
      </xdr:nvGrpSpPr>
      <xdr:grpSpPr bwMode="auto">
        <a:xfrm>
          <a:off x="10715625" y="30480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>
            <a:extLst>
              <a:ext uri="{FF2B5EF4-FFF2-40B4-BE49-F238E27FC236}">
                <a16:creationId xmlns:a16="http://schemas.microsoft.com/office/drawing/2014/main" id="{00000000-0008-0000-1100-0000DCF1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>
            <a:extLst>
              <a:ext uri="{FF2B5EF4-FFF2-40B4-BE49-F238E27FC236}">
                <a16:creationId xmlns:a16="http://schemas.microsoft.com/office/drawing/2014/main" id="{00000000-0008-0000-1100-0000DDF1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>
          <a:extLst>
            <a:ext uri="{FF2B5EF4-FFF2-40B4-BE49-F238E27FC236}">
              <a16:creationId xmlns:a16="http://schemas.microsoft.com/office/drawing/2014/main" id="{00000000-0008-0000-1200-0000C9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>
          <a:extLst>
            <a:ext uri="{FF2B5EF4-FFF2-40B4-BE49-F238E27FC236}">
              <a16:creationId xmlns:a16="http://schemas.microsoft.com/office/drawing/2014/main" id="{00000000-0008-0000-1200-0000CA0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>
          <a:extLst>
            <a:ext uri="{FF2B5EF4-FFF2-40B4-BE49-F238E27FC236}">
              <a16:creationId xmlns:a16="http://schemas.microsoft.com/office/drawing/2014/main" id="{00000000-0008-0000-1300-000092D96D00}"/>
            </a:ext>
          </a:extLst>
        </xdr:cNvPr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>
            <a:extLst>
              <a:ext uri="{FF2B5EF4-FFF2-40B4-BE49-F238E27FC236}">
                <a16:creationId xmlns:a16="http://schemas.microsoft.com/office/drawing/2014/main" id="{00000000-0008-0000-1300-000095D9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>
            <a:extLst>
              <a:ext uri="{FF2B5EF4-FFF2-40B4-BE49-F238E27FC236}">
                <a16:creationId xmlns:a16="http://schemas.microsoft.com/office/drawing/2014/main" id="{00000000-0008-0000-1300-000096D9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>
          <a:extLst>
            <a:ext uri="{FF2B5EF4-FFF2-40B4-BE49-F238E27FC236}">
              <a16:creationId xmlns:a16="http://schemas.microsoft.com/office/drawing/2014/main" id="{00000000-0008-0000-1300-000093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>
          <a:extLst>
            <a:ext uri="{FF2B5EF4-FFF2-40B4-BE49-F238E27FC236}">
              <a16:creationId xmlns:a16="http://schemas.microsoft.com/office/drawing/2014/main" id="{00000000-0008-0000-1300-000094D9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>
          <a:extLst>
            <a:ext uri="{FF2B5EF4-FFF2-40B4-BE49-F238E27FC236}">
              <a16:creationId xmlns:a16="http://schemas.microsoft.com/office/drawing/2014/main" id="{00000000-0008-0000-1400-0000C9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>
          <a:extLst>
            <a:ext uri="{FF2B5EF4-FFF2-40B4-BE49-F238E27FC236}">
              <a16:creationId xmlns:a16="http://schemas.microsoft.com/office/drawing/2014/main" id="{00000000-0008-0000-1400-0000CA2B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>
          <a:extLst>
            <a:ext uri="{FF2B5EF4-FFF2-40B4-BE49-F238E27FC236}">
              <a16:creationId xmlns:a16="http://schemas.microsoft.com/office/drawing/2014/main" id="{00000000-0008-0000-1500-0000A5B76D00}"/>
            </a:ext>
          </a:extLst>
        </xdr:cNvPr>
        <xdr:cNvGrpSpPr>
          <a:grpSpLocks/>
        </xdr:cNvGrpSpPr>
      </xdr:nvGrpSpPr>
      <xdr:grpSpPr bwMode="auto">
        <a:xfrm>
          <a:off x="17325975" y="32480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>
            <a:extLst>
              <a:ext uri="{FF2B5EF4-FFF2-40B4-BE49-F238E27FC236}">
                <a16:creationId xmlns:a16="http://schemas.microsoft.com/office/drawing/2014/main" id="{00000000-0008-0000-1500-0000A8B7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>
            <a:extLst>
              <a:ext uri="{FF2B5EF4-FFF2-40B4-BE49-F238E27FC236}">
                <a16:creationId xmlns:a16="http://schemas.microsoft.com/office/drawing/2014/main" id="{00000000-0008-0000-1500-0000A9B7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>
          <a:extLst>
            <a:ext uri="{FF2B5EF4-FFF2-40B4-BE49-F238E27FC236}">
              <a16:creationId xmlns:a16="http://schemas.microsoft.com/office/drawing/2014/main" id="{00000000-0008-0000-1500-0000A6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>
          <a:extLst>
            <a:ext uri="{FF2B5EF4-FFF2-40B4-BE49-F238E27FC236}">
              <a16:creationId xmlns:a16="http://schemas.microsoft.com/office/drawing/2014/main" id="{00000000-0008-0000-1500-0000A7B7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>
          <a:extLst>
            <a:ext uri="{FF2B5EF4-FFF2-40B4-BE49-F238E27FC236}">
              <a16:creationId xmlns:a16="http://schemas.microsoft.com/office/drawing/2014/main" id="{00000000-0008-0000-1600-000024046E00}"/>
            </a:ext>
          </a:extLst>
        </xdr:cNvPr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>
            <a:extLst>
              <a:ext uri="{FF2B5EF4-FFF2-40B4-BE49-F238E27FC236}">
                <a16:creationId xmlns:a16="http://schemas.microsoft.com/office/drawing/2014/main" id="{00000000-0008-0000-1600-000025046E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>
            <a:extLst>
              <a:ext uri="{FF2B5EF4-FFF2-40B4-BE49-F238E27FC236}">
                <a16:creationId xmlns:a16="http://schemas.microsoft.com/office/drawing/2014/main" id="{00000000-0008-0000-1600-000026046E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>
          <a:extLst>
            <a:ext uri="{FF2B5EF4-FFF2-40B4-BE49-F238E27FC236}">
              <a16:creationId xmlns:a16="http://schemas.microsoft.com/office/drawing/2014/main" id="{00000000-0008-0000-3500-0000D8E86D00}"/>
            </a:ext>
          </a:extLst>
        </xdr:cNvPr>
        <xdr:cNvGrpSpPr>
          <a:grpSpLocks/>
        </xdr:cNvGrpSpPr>
      </xdr:nvGrpSpPr>
      <xdr:grpSpPr bwMode="auto">
        <a:xfrm>
          <a:off x="70446900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>
            <a:extLst>
              <a:ext uri="{FF2B5EF4-FFF2-40B4-BE49-F238E27FC236}">
                <a16:creationId xmlns:a16="http://schemas.microsoft.com/office/drawing/2014/main" id="{00000000-0008-0000-3500-0000D9E86D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>
            <a:extLst>
              <a:ext uri="{FF2B5EF4-FFF2-40B4-BE49-F238E27FC236}">
                <a16:creationId xmlns:a16="http://schemas.microsoft.com/office/drawing/2014/main" id="{00000000-0008-0000-3500-0000DAE86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4_1">
    <tabColor rgb="FFFFCC99"/>
  </sheetPr>
  <dimension ref="A1"/>
  <sheetViews>
    <sheetView showGridLines="0" workbookViewId="0"/>
  </sheetViews>
  <sheetFormatPr defaultRowHeight="11.25"/>
  <cols>
    <col min="1" max="16384" width="9.140625" style="22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228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 customWidth="1"/>
  </cols>
  <sheetData>
    <row r="1" spans="1:27" ht="3" customHeight="1">
      <c r="AA1" s="78" t="s">
        <v>242</v>
      </c>
    </row>
    <row r="2" spans="1:27" ht="16.5" customHeight="1">
      <c r="B2" s="701" t="str">
        <f>"Код отчёта: " &amp; GetCode()</f>
        <v>Код отчёта: FAS.JKH.OPEN.INFO.REQUEST.HVS</v>
      </c>
      <c r="C2" s="701"/>
      <c r="D2" s="701"/>
      <c r="E2" s="701"/>
      <c r="F2" s="701"/>
      <c r="G2" s="701"/>
      <c r="Q2" s="354"/>
      <c r="R2" s="354"/>
      <c r="S2" s="354"/>
      <c r="T2" s="354"/>
      <c r="U2" s="354"/>
      <c r="V2" s="354"/>
      <c r="W2" s="354"/>
    </row>
    <row r="3" spans="1:27" ht="18" customHeight="1">
      <c r="B3" s="702" t="str">
        <f>"Версия " &amp; GetVersion()</f>
        <v>Версия 1.0.2</v>
      </c>
      <c r="C3" s="702"/>
      <c r="H3" s="42"/>
      <c r="I3" s="42"/>
      <c r="J3" s="42"/>
      <c r="K3" s="42"/>
      <c r="L3" s="42"/>
      <c r="M3" s="42"/>
      <c r="N3" s="42"/>
      <c r="O3" s="42"/>
      <c r="P3" s="42"/>
      <c r="Q3" s="354"/>
      <c r="R3" s="354"/>
      <c r="S3" s="354"/>
      <c r="T3" s="354"/>
      <c r="U3" s="354"/>
      <c r="V3" s="354"/>
      <c r="W3" s="384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706" t="s">
        <v>380</v>
      </c>
      <c r="C5" s="707"/>
      <c r="D5" s="707"/>
      <c r="E5" s="707"/>
      <c r="F5" s="707"/>
      <c r="G5" s="707"/>
      <c r="H5" s="707"/>
      <c r="I5" s="707"/>
      <c r="J5" s="707"/>
      <c r="K5" s="707"/>
      <c r="L5" s="707"/>
      <c r="M5" s="707"/>
      <c r="N5" s="707"/>
      <c r="O5" s="707"/>
      <c r="P5" s="707"/>
      <c r="Q5" s="707"/>
      <c r="R5" s="707"/>
      <c r="S5" s="707"/>
      <c r="T5" s="707"/>
      <c r="U5" s="707"/>
      <c r="V5" s="707"/>
      <c r="W5" s="707"/>
      <c r="X5" s="707"/>
      <c r="Y5" s="707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703" t="s">
        <v>627</v>
      </c>
      <c r="F7" s="703"/>
      <c r="G7" s="703"/>
      <c r="H7" s="703"/>
      <c r="I7" s="703"/>
      <c r="J7" s="703"/>
      <c r="K7" s="703"/>
      <c r="L7" s="703"/>
      <c r="M7" s="703"/>
      <c r="N7" s="703"/>
      <c r="O7" s="703"/>
      <c r="P7" s="703"/>
      <c r="Q7" s="703"/>
      <c r="R7" s="703"/>
      <c r="S7" s="703"/>
      <c r="T7" s="703"/>
      <c r="U7" s="703"/>
      <c r="V7" s="703"/>
      <c r="W7" s="703"/>
      <c r="X7" s="703"/>
      <c r="Y7" s="58"/>
    </row>
    <row r="8" spans="1:27" ht="15" customHeight="1">
      <c r="A8" s="42"/>
      <c r="B8" s="77"/>
      <c r="C8" s="76"/>
      <c r="D8" s="59"/>
      <c r="E8" s="703"/>
      <c r="F8" s="703"/>
      <c r="G8" s="703"/>
      <c r="H8" s="703"/>
      <c r="I8" s="703"/>
      <c r="J8" s="703"/>
      <c r="K8" s="703"/>
      <c r="L8" s="703"/>
      <c r="M8" s="703"/>
      <c r="N8" s="703"/>
      <c r="O8" s="703"/>
      <c r="P8" s="703"/>
      <c r="Q8" s="703"/>
      <c r="R8" s="703"/>
      <c r="S8" s="703"/>
      <c r="T8" s="703"/>
      <c r="U8" s="703"/>
      <c r="V8" s="703"/>
      <c r="W8" s="703"/>
      <c r="X8" s="703"/>
      <c r="Y8" s="58"/>
    </row>
    <row r="9" spans="1:27" ht="15" customHeight="1">
      <c r="A9" s="42"/>
      <c r="B9" s="77"/>
      <c r="C9" s="76"/>
      <c r="D9" s="59"/>
      <c r="E9" s="703"/>
      <c r="F9" s="703"/>
      <c r="G9" s="703"/>
      <c r="H9" s="703"/>
      <c r="I9" s="703"/>
      <c r="J9" s="703"/>
      <c r="K9" s="703"/>
      <c r="L9" s="703"/>
      <c r="M9" s="703"/>
      <c r="N9" s="703"/>
      <c r="O9" s="703"/>
      <c r="P9" s="703"/>
      <c r="Q9" s="703"/>
      <c r="R9" s="703"/>
      <c r="S9" s="703"/>
      <c r="T9" s="703"/>
      <c r="U9" s="703"/>
      <c r="V9" s="703"/>
      <c r="W9" s="703"/>
      <c r="X9" s="703"/>
      <c r="Y9" s="58"/>
    </row>
    <row r="10" spans="1:27" ht="10.5" customHeight="1">
      <c r="A10" s="42"/>
      <c r="B10" s="77"/>
      <c r="C10" s="76"/>
      <c r="D10" s="59"/>
      <c r="E10" s="703"/>
      <c r="F10" s="703"/>
      <c r="G10" s="703"/>
      <c r="H10" s="703"/>
      <c r="I10" s="703"/>
      <c r="J10" s="703"/>
      <c r="K10" s="703"/>
      <c r="L10" s="703"/>
      <c r="M10" s="703"/>
      <c r="N10" s="703"/>
      <c r="O10" s="703"/>
      <c r="P10" s="703"/>
      <c r="Q10" s="703"/>
      <c r="R10" s="703"/>
      <c r="S10" s="703"/>
      <c r="T10" s="703"/>
      <c r="U10" s="703"/>
      <c r="V10" s="703"/>
      <c r="W10" s="703"/>
      <c r="X10" s="703"/>
      <c r="Y10" s="58"/>
    </row>
    <row r="11" spans="1:27" ht="27" customHeight="1">
      <c r="A11" s="42"/>
      <c r="B11" s="77"/>
      <c r="C11" s="76"/>
      <c r="D11" s="59"/>
      <c r="E11" s="703"/>
      <c r="F11" s="703"/>
      <c r="G11" s="703"/>
      <c r="H11" s="703"/>
      <c r="I11" s="703"/>
      <c r="J11" s="703"/>
      <c r="K11" s="703"/>
      <c r="L11" s="703"/>
      <c r="M11" s="703"/>
      <c r="N11" s="703"/>
      <c r="O11" s="703"/>
      <c r="P11" s="703"/>
      <c r="Q11" s="703"/>
      <c r="R11" s="703"/>
      <c r="S11" s="703"/>
      <c r="T11" s="703"/>
      <c r="U11" s="703"/>
      <c r="V11" s="703"/>
      <c r="W11" s="703"/>
      <c r="X11" s="703"/>
      <c r="Y11" s="58"/>
    </row>
    <row r="12" spans="1:27" ht="12" customHeight="1">
      <c r="A12" s="42"/>
      <c r="B12" s="77"/>
      <c r="C12" s="76"/>
      <c r="D12" s="59"/>
      <c r="E12" s="703"/>
      <c r="F12" s="703"/>
      <c r="G12" s="703"/>
      <c r="H12" s="703"/>
      <c r="I12" s="703"/>
      <c r="J12" s="703"/>
      <c r="K12" s="703"/>
      <c r="L12" s="703"/>
      <c r="M12" s="703"/>
      <c r="N12" s="703"/>
      <c r="O12" s="703"/>
      <c r="P12" s="703"/>
      <c r="Q12" s="703"/>
      <c r="R12" s="703"/>
      <c r="S12" s="703"/>
      <c r="T12" s="703"/>
      <c r="U12" s="703"/>
      <c r="V12" s="703"/>
      <c r="W12" s="703"/>
      <c r="X12" s="703"/>
      <c r="Y12" s="58"/>
    </row>
    <row r="13" spans="1:27" ht="38.25" customHeight="1">
      <c r="A13" s="42"/>
      <c r="B13" s="77"/>
      <c r="C13" s="76"/>
      <c r="D13" s="59"/>
      <c r="E13" s="703"/>
      <c r="F13" s="703"/>
      <c r="G13" s="703"/>
      <c r="H13" s="703"/>
      <c r="I13" s="703"/>
      <c r="J13" s="703"/>
      <c r="K13" s="703"/>
      <c r="L13" s="703"/>
      <c r="M13" s="703"/>
      <c r="N13" s="703"/>
      <c r="O13" s="703"/>
      <c r="P13" s="703"/>
      <c r="Q13" s="703"/>
      <c r="R13" s="703"/>
      <c r="S13" s="703"/>
      <c r="T13" s="703"/>
      <c r="U13" s="703"/>
      <c r="V13" s="703"/>
      <c r="W13" s="703"/>
      <c r="X13" s="703"/>
      <c r="Y13" s="72"/>
    </row>
    <row r="14" spans="1:27" ht="15" customHeight="1">
      <c r="A14" s="42"/>
      <c r="B14" s="77"/>
      <c r="C14" s="76"/>
      <c r="D14" s="59"/>
      <c r="E14" s="703"/>
      <c r="F14" s="703"/>
      <c r="G14" s="703"/>
      <c r="H14" s="703"/>
      <c r="I14" s="703"/>
      <c r="J14" s="703"/>
      <c r="K14" s="703"/>
      <c r="L14" s="703"/>
      <c r="M14" s="703"/>
      <c r="N14" s="703"/>
      <c r="O14" s="703"/>
      <c r="P14" s="703"/>
      <c r="Q14" s="703"/>
      <c r="R14" s="703"/>
      <c r="S14" s="703"/>
      <c r="T14" s="703"/>
      <c r="U14" s="703"/>
      <c r="V14" s="703"/>
      <c r="W14" s="703"/>
      <c r="X14" s="703"/>
      <c r="Y14" s="58"/>
    </row>
    <row r="15" spans="1:27" ht="15">
      <c r="A15" s="42"/>
      <c r="B15" s="77"/>
      <c r="C15" s="76"/>
      <c r="D15" s="59"/>
      <c r="E15" s="703"/>
      <c r="F15" s="703"/>
      <c r="G15" s="703"/>
      <c r="H15" s="703"/>
      <c r="I15" s="703"/>
      <c r="J15" s="703"/>
      <c r="K15" s="703"/>
      <c r="L15" s="703"/>
      <c r="M15" s="703"/>
      <c r="N15" s="703"/>
      <c r="O15" s="703"/>
      <c r="P15" s="703"/>
      <c r="Q15" s="703"/>
      <c r="R15" s="703"/>
      <c r="S15" s="703"/>
      <c r="T15" s="703"/>
      <c r="U15" s="703"/>
      <c r="V15" s="703"/>
      <c r="W15" s="703"/>
      <c r="X15" s="703"/>
      <c r="Y15" s="58"/>
    </row>
    <row r="16" spans="1:27" ht="15">
      <c r="A16" s="42"/>
      <c r="B16" s="77"/>
      <c r="C16" s="76"/>
      <c r="D16" s="59"/>
      <c r="E16" s="703"/>
      <c r="F16" s="703"/>
      <c r="G16" s="703"/>
      <c r="H16" s="703"/>
      <c r="I16" s="703"/>
      <c r="J16" s="703"/>
      <c r="K16" s="703"/>
      <c r="L16" s="703"/>
      <c r="M16" s="703"/>
      <c r="N16" s="703"/>
      <c r="O16" s="703"/>
      <c r="P16" s="703"/>
      <c r="Q16" s="703"/>
      <c r="R16" s="703"/>
      <c r="S16" s="703"/>
      <c r="T16" s="703"/>
      <c r="U16" s="703"/>
      <c r="V16" s="703"/>
      <c r="W16" s="703"/>
      <c r="X16" s="703"/>
      <c r="Y16" s="58"/>
    </row>
    <row r="17" spans="1:25" ht="15" customHeight="1">
      <c r="A17" s="42"/>
      <c r="B17" s="77"/>
      <c r="C17" s="76"/>
      <c r="D17" s="59"/>
      <c r="E17" s="703"/>
      <c r="F17" s="703"/>
      <c r="G17" s="703"/>
      <c r="H17" s="703"/>
      <c r="I17" s="703"/>
      <c r="J17" s="703"/>
      <c r="K17" s="703"/>
      <c r="L17" s="703"/>
      <c r="M17" s="703"/>
      <c r="N17" s="703"/>
      <c r="O17" s="703"/>
      <c r="P17" s="703"/>
      <c r="Q17" s="703"/>
      <c r="R17" s="703"/>
      <c r="S17" s="703"/>
      <c r="T17" s="703"/>
      <c r="U17" s="703"/>
      <c r="V17" s="703"/>
      <c r="W17" s="703"/>
      <c r="X17" s="703"/>
      <c r="Y17" s="58"/>
    </row>
    <row r="18" spans="1:25" ht="15">
      <c r="A18" s="42"/>
      <c r="B18" s="77"/>
      <c r="C18" s="76"/>
      <c r="D18" s="59"/>
      <c r="E18" s="703"/>
      <c r="F18" s="703"/>
      <c r="G18" s="703"/>
      <c r="H18" s="703"/>
      <c r="I18" s="703"/>
      <c r="J18" s="703"/>
      <c r="K18" s="703"/>
      <c r="L18" s="703"/>
      <c r="M18" s="703"/>
      <c r="N18" s="703"/>
      <c r="O18" s="703"/>
      <c r="P18" s="703"/>
      <c r="Q18" s="703"/>
      <c r="R18" s="703"/>
      <c r="S18" s="703"/>
      <c r="T18" s="703"/>
      <c r="U18" s="703"/>
      <c r="V18" s="703"/>
      <c r="W18" s="703"/>
      <c r="X18" s="703"/>
      <c r="Y18" s="58"/>
    </row>
    <row r="19" spans="1:25" ht="59.25" customHeight="1">
      <c r="A19" s="42"/>
      <c r="B19" s="77"/>
      <c r="C19" s="76"/>
      <c r="D19" s="65"/>
      <c r="E19" s="703"/>
      <c r="F19" s="703"/>
      <c r="G19" s="703"/>
      <c r="H19" s="703"/>
      <c r="I19" s="703"/>
      <c r="J19" s="703"/>
      <c r="K19" s="703"/>
      <c r="L19" s="703"/>
      <c r="M19" s="703"/>
      <c r="N19" s="703"/>
      <c r="O19" s="703"/>
      <c r="P19" s="703"/>
      <c r="Q19" s="703"/>
      <c r="R19" s="703"/>
      <c r="S19" s="703"/>
      <c r="T19" s="703"/>
      <c r="U19" s="703"/>
      <c r="V19" s="703"/>
      <c r="W19" s="703"/>
      <c r="X19" s="703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240</v>
      </c>
      <c r="F21" s="709" t="s">
        <v>257</v>
      </c>
      <c r="G21" s="710"/>
      <c r="H21" s="710"/>
      <c r="I21" s="710"/>
      <c r="J21" s="710"/>
      <c r="K21" s="710"/>
      <c r="L21" s="710"/>
      <c r="M21" s="710"/>
      <c r="N21" s="59"/>
      <c r="O21" s="70" t="s">
        <v>240</v>
      </c>
      <c r="P21" s="711" t="s">
        <v>241</v>
      </c>
      <c r="Q21" s="712"/>
      <c r="R21" s="712"/>
      <c r="S21" s="712"/>
      <c r="T21" s="712"/>
      <c r="U21" s="712"/>
      <c r="V21" s="712"/>
      <c r="W21" s="712"/>
      <c r="X21" s="712"/>
      <c r="Y21" s="58"/>
    </row>
    <row r="22" spans="1:25" ht="14.25" hidden="1" customHeight="1">
      <c r="A22" s="42"/>
      <c r="B22" s="77"/>
      <c r="C22" s="76"/>
      <c r="D22" s="60"/>
      <c r="E22" s="94" t="s">
        <v>240</v>
      </c>
      <c r="F22" s="709" t="s">
        <v>243</v>
      </c>
      <c r="G22" s="710"/>
      <c r="H22" s="710"/>
      <c r="I22" s="710"/>
      <c r="J22" s="710"/>
      <c r="K22" s="710"/>
      <c r="L22" s="710"/>
      <c r="M22" s="710"/>
      <c r="N22" s="59"/>
      <c r="O22" s="73" t="s">
        <v>240</v>
      </c>
      <c r="P22" s="711" t="s">
        <v>625</v>
      </c>
      <c r="Q22" s="712"/>
      <c r="R22" s="712"/>
      <c r="S22" s="712"/>
      <c r="T22" s="712"/>
      <c r="U22" s="712"/>
      <c r="V22" s="712"/>
      <c r="W22" s="712"/>
      <c r="X22" s="712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704"/>
      <c r="Q23" s="704"/>
      <c r="R23" s="704"/>
      <c r="S23" s="704"/>
      <c r="T23" s="704"/>
      <c r="U23" s="704"/>
      <c r="V23" s="704"/>
      <c r="W23" s="704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708" t="s">
        <v>440</v>
      </c>
      <c r="F35" s="708"/>
      <c r="G35" s="708"/>
      <c r="H35" s="708"/>
      <c r="I35" s="708"/>
      <c r="J35" s="708"/>
      <c r="K35" s="708"/>
      <c r="L35" s="708"/>
      <c r="M35" s="708"/>
      <c r="N35" s="708"/>
      <c r="O35" s="708"/>
      <c r="P35" s="708"/>
      <c r="Q35" s="708"/>
      <c r="R35" s="708"/>
      <c r="S35" s="708"/>
      <c r="T35" s="708"/>
      <c r="U35" s="708"/>
      <c r="V35" s="708"/>
      <c r="W35" s="708"/>
      <c r="X35" s="708"/>
      <c r="Y35" s="58"/>
    </row>
    <row r="36" spans="1:25" ht="38.25" hidden="1" customHeight="1">
      <c r="A36" s="42"/>
      <c r="B36" s="77"/>
      <c r="C36" s="76"/>
      <c r="D36" s="60"/>
      <c r="E36" s="708"/>
      <c r="F36" s="708"/>
      <c r="G36" s="708"/>
      <c r="H36" s="708"/>
      <c r="I36" s="708"/>
      <c r="J36" s="708"/>
      <c r="K36" s="708"/>
      <c r="L36" s="708"/>
      <c r="M36" s="708"/>
      <c r="N36" s="708"/>
      <c r="O36" s="708"/>
      <c r="P36" s="708"/>
      <c r="Q36" s="708"/>
      <c r="R36" s="708"/>
      <c r="S36" s="708"/>
      <c r="T36" s="708"/>
      <c r="U36" s="708"/>
      <c r="V36" s="708"/>
      <c r="W36" s="708"/>
      <c r="X36" s="708"/>
      <c r="Y36" s="58"/>
    </row>
    <row r="37" spans="1:25" ht="9.75" hidden="1" customHeight="1">
      <c r="A37" s="42"/>
      <c r="B37" s="77"/>
      <c r="C37" s="76"/>
      <c r="D37" s="60"/>
      <c r="E37" s="708"/>
      <c r="F37" s="708"/>
      <c r="G37" s="708"/>
      <c r="H37" s="708"/>
      <c r="I37" s="708"/>
      <c r="J37" s="708"/>
      <c r="K37" s="708"/>
      <c r="L37" s="708"/>
      <c r="M37" s="708"/>
      <c r="N37" s="708"/>
      <c r="O37" s="708"/>
      <c r="P37" s="708"/>
      <c r="Q37" s="708"/>
      <c r="R37" s="708"/>
      <c r="S37" s="708"/>
      <c r="T37" s="708"/>
      <c r="U37" s="708"/>
      <c r="V37" s="708"/>
      <c r="W37" s="708"/>
      <c r="X37" s="708"/>
      <c r="Y37" s="58"/>
    </row>
    <row r="38" spans="1:25" ht="51" hidden="1" customHeight="1">
      <c r="A38" s="42"/>
      <c r="B38" s="77"/>
      <c r="C38" s="76"/>
      <c r="D38" s="60"/>
      <c r="E38" s="708"/>
      <c r="F38" s="708"/>
      <c r="G38" s="708"/>
      <c r="H38" s="708"/>
      <c r="I38" s="708"/>
      <c r="J38" s="708"/>
      <c r="K38" s="708"/>
      <c r="L38" s="708"/>
      <c r="M38" s="708"/>
      <c r="N38" s="708"/>
      <c r="O38" s="708"/>
      <c r="P38" s="708"/>
      <c r="Q38" s="708"/>
      <c r="R38" s="708"/>
      <c r="S38" s="708"/>
      <c r="T38" s="708"/>
      <c r="U38" s="708"/>
      <c r="V38" s="708"/>
      <c r="W38" s="708"/>
      <c r="X38" s="708"/>
      <c r="Y38" s="58"/>
    </row>
    <row r="39" spans="1:25" ht="15" hidden="1" customHeight="1">
      <c r="A39" s="42"/>
      <c r="B39" s="77"/>
      <c r="C39" s="76"/>
      <c r="D39" s="60"/>
      <c r="E39" s="708"/>
      <c r="F39" s="708"/>
      <c r="G39" s="708"/>
      <c r="H39" s="708"/>
      <c r="I39" s="708"/>
      <c r="J39" s="708"/>
      <c r="K39" s="708"/>
      <c r="L39" s="708"/>
      <c r="M39" s="708"/>
      <c r="N39" s="708"/>
      <c r="O39" s="708"/>
      <c r="P39" s="708"/>
      <c r="Q39" s="708"/>
      <c r="R39" s="708"/>
      <c r="S39" s="708"/>
      <c r="T39" s="708"/>
      <c r="U39" s="708"/>
      <c r="V39" s="708"/>
      <c r="W39" s="708"/>
      <c r="X39" s="708"/>
      <c r="Y39" s="58"/>
    </row>
    <row r="40" spans="1:25" ht="12" hidden="1" customHeight="1">
      <c r="A40" s="42"/>
      <c r="B40" s="77"/>
      <c r="C40" s="76"/>
      <c r="D40" s="60"/>
      <c r="E40" s="713"/>
      <c r="F40" s="714"/>
      <c r="G40" s="714"/>
      <c r="H40" s="714"/>
      <c r="I40" s="714"/>
      <c r="J40" s="714"/>
      <c r="K40" s="714"/>
      <c r="L40" s="714"/>
      <c r="M40" s="714"/>
      <c r="N40" s="714"/>
      <c r="O40" s="714"/>
      <c r="P40" s="714"/>
      <c r="Q40" s="714"/>
      <c r="R40" s="714"/>
      <c r="S40" s="714"/>
      <c r="T40" s="714"/>
      <c r="U40" s="714"/>
      <c r="V40" s="714"/>
      <c r="W40" s="714"/>
      <c r="X40" s="714"/>
      <c r="Y40" s="58"/>
    </row>
    <row r="41" spans="1:25" ht="38.25" hidden="1" customHeight="1">
      <c r="A41" s="42"/>
      <c r="B41" s="77"/>
      <c r="C41" s="76"/>
      <c r="D41" s="60"/>
      <c r="E41" s="708"/>
      <c r="F41" s="708"/>
      <c r="G41" s="708"/>
      <c r="H41" s="708"/>
      <c r="I41" s="708"/>
      <c r="J41" s="708"/>
      <c r="K41" s="708"/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708"/>
      <c r="W41" s="708"/>
      <c r="X41" s="708"/>
      <c r="Y41" s="58"/>
    </row>
    <row r="42" spans="1:25" ht="15" hidden="1">
      <c r="A42" s="42"/>
      <c r="B42" s="77"/>
      <c r="C42" s="76"/>
      <c r="D42" s="60"/>
      <c r="E42" s="708"/>
      <c r="F42" s="708"/>
      <c r="G42" s="708"/>
      <c r="H42" s="708"/>
      <c r="I42" s="708"/>
      <c r="J42" s="708"/>
      <c r="K42" s="708"/>
      <c r="L42" s="708"/>
      <c r="M42" s="708"/>
      <c r="N42" s="708"/>
      <c r="O42" s="708"/>
      <c r="P42" s="708"/>
      <c r="Q42" s="708"/>
      <c r="R42" s="708"/>
      <c r="S42" s="708"/>
      <c r="T42" s="708"/>
      <c r="U42" s="708"/>
      <c r="V42" s="708"/>
      <c r="W42" s="708"/>
      <c r="X42" s="708"/>
      <c r="Y42" s="58"/>
    </row>
    <row r="43" spans="1:25" ht="15" hidden="1">
      <c r="A43" s="42"/>
      <c r="B43" s="77"/>
      <c r="C43" s="76"/>
      <c r="D43" s="60"/>
      <c r="E43" s="708"/>
      <c r="F43" s="708"/>
      <c r="G43" s="708"/>
      <c r="H43" s="708"/>
      <c r="I43" s="708"/>
      <c r="J43" s="708"/>
      <c r="K43" s="708"/>
      <c r="L43" s="708"/>
      <c r="M43" s="708"/>
      <c r="N43" s="708"/>
      <c r="O43" s="708"/>
      <c r="P43" s="708"/>
      <c r="Q43" s="708"/>
      <c r="R43" s="708"/>
      <c r="S43" s="708"/>
      <c r="T43" s="708"/>
      <c r="U43" s="708"/>
      <c r="V43" s="708"/>
      <c r="W43" s="708"/>
      <c r="X43" s="708"/>
      <c r="Y43" s="58"/>
    </row>
    <row r="44" spans="1:25" ht="33.75" hidden="1" customHeight="1">
      <c r="A44" s="42"/>
      <c r="B44" s="77"/>
      <c r="C44" s="76"/>
      <c r="D44" s="65"/>
      <c r="E44" s="708"/>
      <c r="F44" s="708"/>
      <c r="G44" s="708"/>
      <c r="H44" s="708"/>
      <c r="I44" s="708"/>
      <c r="J44" s="708"/>
      <c r="K44" s="708"/>
      <c r="L44" s="708"/>
      <c r="M44" s="708"/>
      <c r="N44" s="708"/>
      <c r="O44" s="708"/>
      <c r="P44" s="708"/>
      <c r="Q44" s="708"/>
      <c r="R44" s="708"/>
      <c r="S44" s="708"/>
      <c r="T44" s="708"/>
      <c r="U44" s="708"/>
      <c r="V44" s="708"/>
      <c r="W44" s="708"/>
      <c r="X44" s="708"/>
      <c r="Y44" s="58"/>
    </row>
    <row r="45" spans="1:25" ht="15" hidden="1">
      <c r="A45" s="42"/>
      <c r="B45" s="77"/>
      <c r="C45" s="76"/>
      <c r="D45" s="65"/>
      <c r="E45" s="708"/>
      <c r="F45" s="708"/>
      <c r="G45" s="708"/>
      <c r="H45" s="708"/>
      <c r="I45" s="708"/>
      <c r="J45" s="708"/>
      <c r="K45" s="708"/>
      <c r="L45" s="708"/>
      <c r="M45" s="708"/>
      <c r="N45" s="708"/>
      <c r="O45" s="708"/>
      <c r="P45" s="708"/>
      <c r="Q45" s="708"/>
      <c r="R45" s="708"/>
      <c r="S45" s="708"/>
      <c r="T45" s="708"/>
      <c r="U45" s="708"/>
      <c r="V45" s="708"/>
      <c r="W45" s="708"/>
      <c r="X45" s="708"/>
      <c r="Y45" s="58"/>
    </row>
    <row r="46" spans="1:25" ht="24" hidden="1" customHeight="1">
      <c r="A46" s="42"/>
      <c r="B46" s="77"/>
      <c r="C46" s="76"/>
      <c r="D46" s="60"/>
      <c r="E46" s="719" t="s">
        <v>239</v>
      </c>
      <c r="F46" s="719"/>
      <c r="G46" s="719"/>
      <c r="H46" s="719"/>
      <c r="I46" s="719"/>
      <c r="J46" s="719"/>
      <c r="K46" s="719"/>
      <c r="L46" s="719"/>
      <c r="M46" s="719"/>
      <c r="N46" s="719"/>
      <c r="O46" s="719"/>
      <c r="P46" s="719"/>
      <c r="Q46" s="719"/>
      <c r="R46" s="719"/>
      <c r="S46" s="719"/>
      <c r="T46" s="719"/>
      <c r="U46" s="719"/>
      <c r="V46" s="719"/>
      <c r="W46" s="719"/>
      <c r="X46" s="719"/>
      <c r="Y46" s="58"/>
    </row>
    <row r="47" spans="1:25" ht="37.5" hidden="1" customHeight="1">
      <c r="A47" s="42"/>
      <c r="B47" s="77"/>
      <c r="C47" s="76"/>
      <c r="D47" s="60"/>
      <c r="E47" s="719"/>
      <c r="F47" s="719"/>
      <c r="G47" s="719"/>
      <c r="H47" s="719"/>
      <c r="I47" s="719"/>
      <c r="J47" s="719"/>
      <c r="K47" s="719"/>
      <c r="L47" s="719"/>
      <c r="M47" s="719"/>
      <c r="N47" s="719"/>
      <c r="O47" s="719"/>
      <c r="P47" s="719"/>
      <c r="Q47" s="719"/>
      <c r="R47" s="719"/>
      <c r="S47" s="719"/>
      <c r="T47" s="719"/>
      <c r="U47" s="719"/>
      <c r="V47" s="719"/>
      <c r="W47" s="719"/>
      <c r="X47" s="719"/>
      <c r="Y47" s="58"/>
    </row>
    <row r="48" spans="1:25" ht="24" hidden="1" customHeight="1">
      <c r="A48" s="42"/>
      <c r="B48" s="77"/>
      <c r="C48" s="76"/>
      <c r="D48" s="60"/>
      <c r="E48" s="719"/>
      <c r="F48" s="719"/>
      <c r="G48" s="719"/>
      <c r="H48" s="719"/>
      <c r="I48" s="719"/>
      <c r="J48" s="719"/>
      <c r="K48" s="719"/>
      <c r="L48" s="719"/>
      <c r="M48" s="719"/>
      <c r="N48" s="719"/>
      <c r="O48" s="719"/>
      <c r="P48" s="719"/>
      <c r="Q48" s="719"/>
      <c r="R48" s="719"/>
      <c r="S48" s="719"/>
      <c r="T48" s="719"/>
      <c r="U48" s="719"/>
      <c r="V48" s="719"/>
      <c r="W48" s="719"/>
      <c r="X48" s="719"/>
      <c r="Y48" s="58"/>
    </row>
    <row r="49" spans="1:25" ht="51" hidden="1" customHeight="1">
      <c r="A49" s="42"/>
      <c r="B49" s="77"/>
      <c r="C49" s="76"/>
      <c r="D49" s="60"/>
      <c r="E49" s="719"/>
      <c r="F49" s="719"/>
      <c r="G49" s="719"/>
      <c r="H49" s="719"/>
      <c r="I49" s="719"/>
      <c r="J49" s="719"/>
      <c r="K49" s="719"/>
      <c r="L49" s="719"/>
      <c r="M49" s="719"/>
      <c r="N49" s="719"/>
      <c r="O49" s="719"/>
      <c r="P49" s="719"/>
      <c r="Q49" s="719"/>
      <c r="R49" s="719"/>
      <c r="S49" s="719"/>
      <c r="T49" s="719"/>
      <c r="U49" s="719"/>
      <c r="V49" s="719"/>
      <c r="W49" s="719"/>
      <c r="X49" s="719"/>
      <c r="Y49" s="58"/>
    </row>
    <row r="50" spans="1:25" ht="15" hidden="1">
      <c r="A50" s="42"/>
      <c r="B50" s="77"/>
      <c r="C50" s="76"/>
      <c r="D50" s="60"/>
      <c r="E50" s="719"/>
      <c r="F50" s="719"/>
      <c r="G50" s="719"/>
      <c r="H50" s="719"/>
      <c r="I50" s="719"/>
      <c r="J50" s="719"/>
      <c r="K50" s="719"/>
      <c r="L50" s="719"/>
      <c r="M50" s="719"/>
      <c r="N50" s="719"/>
      <c r="O50" s="719"/>
      <c r="P50" s="719"/>
      <c r="Q50" s="719"/>
      <c r="R50" s="719"/>
      <c r="S50" s="719"/>
      <c r="T50" s="719"/>
      <c r="U50" s="719"/>
      <c r="V50" s="719"/>
      <c r="W50" s="719"/>
      <c r="X50" s="719"/>
      <c r="Y50" s="58"/>
    </row>
    <row r="51" spans="1:25" ht="15" hidden="1">
      <c r="A51" s="42"/>
      <c r="B51" s="77"/>
      <c r="C51" s="76"/>
      <c r="D51" s="60"/>
      <c r="E51" s="719"/>
      <c r="F51" s="719"/>
      <c r="G51" s="719"/>
      <c r="H51" s="719"/>
      <c r="I51" s="719"/>
      <c r="J51" s="719"/>
      <c r="K51" s="719"/>
      <c r="L51" s="719"/>
      <c r="M51" s="719"/>
      <c r="N51" s="719"/>
      <c r="O51" s="719"/>
      <c r="P51" s="719"/>
      <c r="Q51" s="719"/>
      <c r="R51" s="719"/>
      <c r="S51" s="719"/>
      <c r="T51" s="719"/>
      <c r="U51" s="719"/>
      <c r="V51" s="719"/>
      <c r="W51" s="719"/>
      <c r="X51" s="719"/>
      <c r="Y51" s="58"/>
    </row>
    <row r="52" spans="1:25" ht="15" hidden="1">
      <c r="A52" s="42"/>
      <c r="B52" s="77"/>
      <c r="C52" s="76"/>
      <c r="D52" s="60"/>
      <c r="E52" s="719"/>
      <c r="F52" s="719"/>
      <c r="G52" s="719"/>
      <c r="H52" s="719"/>
      <c r="I52" s="719"/>
      <c r="J52" s="719"/>
      <c r="K52" s="719"/>
      <c r="L52" s="719"/>
      <c r="M52" s="719"/>
      <c r="N52" s="719"/>
      <c r="O52" s="719"/>
      <c r="P52" s="719"/>
      <c r="Q52" s="719"/>
      <c r="R52" s="719"/>
      <c r="S52" s="719"/>
      <c r="T52" s="719"/>
      <c r="U52" s="719"/>
      <c r="V52" s="719"/>
      <c r="W52" s="719"/>
      <c r="X52" s="719"/>
      <c r="Y52" s="58"/>
    </row>
    <row r="53" spans="1:25" ht="15" hidden="1">
      <c r="A53" s="42"/>
      <c r="B53" s="77"/>
      <c r="C53" s="76"/>
      <c r="D53" s="60"/>
      <c r="E53" s="719"/>
      <c r="F53" s="719"/>
      <c r="G53" s="719"/>
      <c r="H53" s="719"/>
      <c r="I53" s="719"/>
      <c r="J53" s="719"/>
      <c r="K53" s="719"/>
      <c r="L53" s="719"/>
      <c r="M53" s="719"/>
      <c r="N53" s="719"/>
      <c r="O53" s="719"/>
      <c r="P53" s="719"/>
      <c r="Q53" s="719"/>
      <c r="R53" s="719"/>
      <c r="S53" s="719"/>
      <c r="T53" s="719"/>
      <c r="U53" s="719"/>
      <c r="V53" s="719"/>
      <c r="W53" s="719"/>
      <c r="X53" s="719"/>
      <c r="Y53" s="58"/>
    </row>
    <row r="54" spans="1:25" ht="15" hidden="1">
      <c r="A54" s="42"/>
      <c r="B54" s="77"/>
      <c r="C54" s="76"/>
      <c r="D54" s="60"/>
      <c r="E54" s="719"/>
      <c r="F54" s="719"/>
      <c r="G54" s="719"/>
      <c r="H54" s="719"/>
      <c r="I54" s="719"/>
      <c r="J54" s="719"/>
      <c r="K54" s="719"/>
      <c r="L54" s="719"/>
      <c r="M54" s="719"/>
      <c r="N54" s="719"/>
      <c r="O54" s="719"/>
      <c r="P54" s="719"/>
      <c r="Q54" s="719"/>
      <c r="R54" s="719"/>
      <c r="S54" s="719"/>
      <c r="T54" s="719"/>
      <c r="U54" s="719"/>
      <c r="V54" s="719"/>
      <c r="W54" s="719"/>
      <c r="X54" s="719"/>
      <c r="Y54" s="58"/>
    </row>
    <row r="55" spans="1:25" ht="15" hidden="1">
      <c r="A55" s="42"/>
      <c r="B55" s="77"/>
      <c r="C55" s="76"/>
      <c r="D55" s="60"/>
      <c r="E55" s="719"/>
      <c r="F55" s="719"/>
      <c r="G55" s="719"/>
      <c r="H55" s="719"/>
      <c r="I55" s="719"/>
      <c r="J55" s="719"/>
      <c r="K55" s="719"/>
      <c r="L55" s="719"/>
      <c r="M55" s="719"/>
      <c r="N55" s="719"/>
      <c r="O55" s="719"/>
      <c r="P55" s="719"/>
      <c r="Q55" s="719"/>
      <c r="R55" s="719"/>
      <c r="S55" s="719"/>
      <c r="T55" s="719"/>
      <c r="U55" s="719"/>
      <c r="V55" s="719"/>
      <c r="W55" s="719"/>
      <c r="X55" s="719"/>
      <c r="Y55" s="58"/>
    </row>
    <row r="56" spans="1:25" ht="25.5" hidden="1" customHeight="1">
      <c r="A56" s="42"/>
      <c r="B56" s="77"/>
      <c r="C56" s="76"/>
      <c r="D56" s="65"/>
      <c r="E56" s="719"/>
      <c r="F56" s="719"/>
      <c r="G56" s="719"/>
      <c r="H56" s="719"/>
      <c r="I56" s="719"/>
      <c r="J56" s="719"/>
      <c r="K56" s="719"/>
      <c r="L56" s="719"/>
      <c r="M56" s="719"/>
      <c r="N56" s="719"/>
      <c r="O56" s="719"/>
      <c r="P56" s="719"/>
      <c r="Q56" s="719"/>
      <c r="R56" s="719"/>
      <c r="S56" s="719"/>
      <c r="T56" s="719"/>
      <c r="U56" s="719"/>
      <c r="V56" s="719"/>
      <c r="W56" s="719"/>
      <c r="X56" s="719"/>
      <c r="Y56" s="58"/>
    </row>
    <row r="57" spans="1:25" ht="15" hidden="1">
      <c r="A57" s="42"/>
      <c r="B57" s="77"/>
      <c r="C57" s="76"/>
      <c r="D57" s="65"/>
      <c r="E57" s="719"/>
      <c r="F57" s="719"/>
      <c r="G57" s="719"/>
      <c r="H57" s="719"/>
      <c r="I57" s="719"/>
      <c r="J57" s="719"/>
      <c r="K57" s="719"/>
      <c r="L57" s="719"/>
      <c r="M57" s="719"/>
      <c r="N57" s="719"/>
      <c r="O57" s="719"/>
      <c r="P57" s="719"/>
      <c r="Q57" s="719"/>
      <c r="R57" s="719"/>
      <c r="S57" s="719"/>
      <c r="T57" s="719"/>
      <c r="U57" s="719"/>
      <c r="V57" s="719"/>
      <c r="W57" s="719"/>
      <c r="X57" s="719"/>
      <c r="Y57" s="58"/>
    </row>
    <row r="58" spans="1:25" ht="15" hidden="1" customHeight="1">
      <c r="A58" s="42"/>
      <c r="B58" s="77"/>
      <c r="C58" s="76"/>
      <c r="D58" s="60"/>
      <c r="E58" s="705" t="s">
        <v>441</v>
      </c>
      <c r="F58" s="705"/>
      <c r="G58" s="705"/>
      <c r="H58" s="705"/>
      <c r="I58" s="705"/>
      <c r="J58" s="705"/>
      <c r="K58" s="705"/>
      <c r="L58" s="705"/>
      <c r="M58" s="705"/>
      <c r="N58" s="705"/>
      <c r="O58" s="705"/>
      <c r="P58" s="705"/>
      <c r="Q58" s="705"/>
      <c r="R58" s="705"/>
      <c r="S58" s="705"/>
      <c r="T58" s="705"/>
      <c r="U58" s="705"/>
      <c r="V58" s="354"/>
      <c r="W58" s="354"/>
      <c r="X58" s="354"/>
      <c r="Y58" s="58"/>
    </row>
    <row r="59" spans="1:25" ht="15" hidden="1" customHeight="1">
      <c r="A59" s="42"/>
      <c r="B59" s="77"/>
      <c r="C59" s="76"/>
      <c r="D59" s="60"/>
      <c r="E59" s="720"/>
      <c r="F59" s="720"/>
      <c r="G59" s="720"/>
      <c r="H59" s="713"/>
      <c r="I59" s="714"/>
      <c r="J59" s="714"/>
      <c r="K59" s="714"/>
      <c r="L59" s="714"/>
      <c r="M59" s="714"/>
      <c r="N59" s="714"/>
      <c r="O59" s="714"/>
      <c r="P59" s="714"/>
      <c r="Q59" s="714"/>
      <c r="R59" s="714"/>
      <c r="S59" s="714"/>
      <c r="T59" s="714"/>
      <c r="U59" s="714"/>
      <c r="V59" s="714"/>
      <c r="W59" s="714"/>
      <c r="X59" s="714"/>
      <c r="Y59" s="58"/>
    </row>
    <row r="60" spans="1:25" ht="15" hidden="1" customHeight="1">
      <c r="A60" s="42"/>
      <c r="B60" s="77"/>
      <c r="C60" s="76"/>
      <c r="D60" s="60"/>
      <c r="E60" s="716"/>
      <c r="F60" s="716"/>
      <c r="G60" s="716"/>
      <c r="H60" s="718"/>
      <c r="I60" s="718"/>
      <c r="J60" s="718"/>
      <c r="K60" s="718"/>
      <c r="L60" s="718"/>
      <c r="M60" s="718"/>
      <c r="N60" s="718"/>
      <c r="O60" s="718"/>
      <c r="P60" s="718"/>
      <c r="Q60" s="718"/>
      <c r="R60" s="718"/>
      <c r="S60" s="718"/>
      <c r="T60" s="718"/>
      <c r="U60" s="718"/>
      <c r="V60" s="718"/>
      <c r="W60" s="718"/>
      <c r="X60" s="718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718"/>
      <c r="I61" s="718"/>
      <c r="J61" s="718"/>
      <c r="K61" s="718"/>
      <c r="L61" s="718"/>
      <c r="M61" s="718"/>
      <c r="N61" s="718"/>
      <c r="O61" s="718"/>
      <c r="P61" s="718"/>
      <c r="Q61" s="718"/>
      <c r="R61" s="718"/>
      <c r="S61" s="718"/>
      <c r="T61" s="718"/>
      <c r="U61" s="718"/>
      <c r="V61" s="718"/>
      <c r="W61" s="718"/>
      <c r="X61" s="718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 hidden="1">
      <c r="A70" s="42"/>
      <c r="B70" s="77"/>
      <c r="C70" s="76"/>
      <c r="D70" s="60"/>
      <c r="E70" s="705" t="s">
        <v>442</v>
      </c>
      <c r="F70" s="705"/>
      <c r="G70" s="705"/>
      <c r="H70" s="705"/>
      <c r="I70" s="705"/>
      <c r="J70" s="705"/>
      <c r="K70" s="705"/>
      <c r="L70" s="705"/>
      <c r="M70" s="705"/>
      <c r="N70" s="705"/>
      <c r="O70" s="705"/>
      <c r="P70" s="705"/>
      <c r="Q70" s="705"/>
      <c r="R70" s="705"/>
      <c r="S70" s="705"/>
      <c r="T70" s="705"/>
      <c r="U70" s="593"/>
      <c r="V70" s="593"/>
      <c r="W70" s="593"/>
      <c r="X70" s="593"/>
      <c r="Y70" s="58"/>
    </row>
    <row r="71" spans="1:25" ht="15" hidden="1">
      <c r="A71" s="42"/>
      <c r="B71" s="77"/>
      <c r="C71" s="76"/>
      <c r="D71" s="60"/>
      <c r="E71" s="705" t="s">
        <v>624</v>
      </c>
      <c r="F71" s="705"/>
      <c r="G71" s="705"/>
      <c r="H71" s="705"/>
      <c r="I71" s="705"/>
      <c r="J71" s="705"/>
      <c r="K71" s="705"/>
      <c r="L71" s="705"/>
      <c r="M71" s="705"/>
      <c r="N71" s="705"/>
      <c r="O71" s="705"/>
      <c r="P71" s="705"/>
      <c r="Q71" s="705"/>
      <c r="R71" s="705"/>
      <c r="S71" s="705"/>
      <c r="T71" s="705"/>
      <c r="U71" s="594"/>
      <c r="V71" s="594"/>
      <c r="W71" s="594"/>
      <c r="X71" s="594"/>
      <c r="Y71" s="58"/>
    </row>
    <row r="72" spans="1:25" ht="40.5" hidden="1" customHeight="1">
      <c r="A72" s="42"/>
      <c r="B72" s="77"/>
      <c r="C72" s="76"/>
      <c r="D72" s="60"/>
      <c r="E72" s="594"/>
      <c r="F72" s="594"/>
      <c r="G72" s="594"/>
      <c r="H72" s="594"/>
      <c r="I72" s="594"/>
      <c r="J72" s="594"/>
      <c r="K72" s="594"/>
      <c r="L72" s="594"/>
      <c r="M72" s="594"/>
      <c r="N72" s="594"/>
      <c r="O72" s="594"/>
      <c r="P72" s="594"/>
      <c r="Q72" s="594"/>
      <c r="R72" s="594"/>
      <c r="S72" s="594"/>
      <c r="T72" s="594"/>
      <c r="U72" s="594"/>
      <c r="V72" s="594"/>
      <c r="W72" s="594"/>
      <c r="X72" s="594"/>
      <c r="Y72" s="58"/>
    </row>
    <row r="73" spans="1:25" ht="63" hidden="1" customHeight="1">
      <c r="A73" s="42"/>
      <c r="B73" s="77"/>
      <c r="C73" s="76"/>
      <c r="D73" s="60"/>
      <c r="E73" s="594"/>
      <c r="F73" s="594"/>
      <c r="G73" s="594"/>
      <c r="H73" s="594"/>
      <c r="I73" s="594"/>
      <c r="J73" s="594"/>
      <c r="K73" s="594"/>
      <c r="L73" s="594"/>
      <c r="M73" s="594"/>
      <c r="N73" s="594"/>
      <c r="O73" s="594"/>
      <c r="P73" s="594"/>
      <c r="Q73" s="594"/>
      <c r="R73" s="594"/>
      <c r="S73" s="594"/>
      <c r="T73" s="594"/>
      <c r="U73" s="594"/>
      <c r="V73" s="594"/>
      <c r="W73" s="594"/>
      <c r="X73" s="594"/>
      <c r="Y73" s="58"/>
    </row>
    <row r="74" spans="1:25" ht="30" hidden="1" customHeight="1">
      <c r="A74" s="42"/>
      <c r="B74" s="77"/>
      <c r="C74" s="76"/>
      <c r="D74" s="60"/>
      <c r="E74" s="594"/>
      <c r="F74" s="594"/>
      <c r="G74" s="594"/>
      <c r="H74" s="594"/>
      <c r="I74" s="594"/>
      <c r="J74" s="594"/>
      <c r="K74" s="594"/>
      <c r="L74" s="594"/>
      <c r="M74" s="594"/>
      <c r="N74" s="594"/>
      <c r="O74" s="594"/>
      <c r="P74" s="594"/>
      <c r="Q74" s="594"/>
      <c r="R74" s="594"/>
      <c r="S74" s="594"/>
      <c r="T74" s="594"/>
      <c r="U74" s="594"/>
      <c r="V74" s="594"/>
      <c r="W74" s="594"/>
      <c r="X74" s="594"/>
      <c r="Y74" s="58"/>
    </row>
    <row r="75" spans="1:25" ht="30" hidden="1" customHeight="1">
      <c r="A75" s="42"/>
      <c r="B75" s="77"/>
      <c r="C75" s="76"/>
      <c r="D75" s="60"/>
      <c r="E75" s="594"/>
      <c r="F75" s="594"/>
      <c r="G75" s="594"/>
      <c r="H75" s="594"/>
      <c r="I75" s="594"/>
      <c r="J75" s="594"/>
      <c r="K75" s="594"/>
      <c r="L75" s="594"/>
      <c r="M75" s="594"/>
      <c r="N75" s="594"/>
      <c r="O75" s="594"/>
      <c r="P75" s="594"/>
      <c r="Q75" s="594"/>
      <c r="R75" s="594"/>
      <c r="S75" s="594"/>
      <c r="T75" s="594"/>
      <c r="U75" s="594"/>
      <c r="V75" s="594"/>
      <c r="W75" s="594"/>
      <c r="X75" s="594"/>
      <c r="Y75" s="58"/>
    </row>
    <row r="76" spans="1:25" ht="15" hidden="1">
      <c r="A76" s="42"/>
      <c r="B76" s="77"/>
      <c r="C76" s="76"/>
      <c r="D76" s="60"/>
      <c r="E76" s="594"/>
      <c r="F76" s="594"/>
      <c r="G76" s="594"/>
      <c r="H76" s="594"/>
      <c r="I76" s="594"/>
      <c r="J76" s="594"/>
      <c r="K76" s="594"/>
      <c r="L76" s="594"/>
      <c r="M76" s="594"/>
      <c r="N76" s="594"/>
      <c r="O76" s="594"/>
      <c r="P76" s="594"/>
      <c r="Q76" s="594"/>
      <c r="R76" s="594"/>
      <c r="S76" s="594"/>
      <c r="T76" s="594"/>
      <c r="U76" s="594"/>
      <c r="V76" s="594"/>
      <c r="W76" s="594"/>
      <c r="X76" s="594"/>
      <c r="Y76" s="58"/>
    </row>
    <row r="77" spans="1:25" ht="15" hidden="1">
      <c r="A77" s="42"/>
      <c r="B77" s="77"/>
      <c r="C77" s="76"/>
      <c r="D77" s="60"/>
      <c r="E77" s="594"/>
      <c r="F77" s="594"/>
      <c r="G77" s="594"/>
      <c r="H77" s="594"/>
      <c r="I77" s="594"/>
      <c r="J77" s="594"/>
      <c r="K77" s="594"/>
      <c r="L77" s="594"/>
      <c r="M77" s="594"/>
      <c r="N77" s="594"/>
      <c r="O77" s="594"/>
      <c r="P77" s="594"/>
      <c r="Q77" s="594"/>
      <c r="R77" s="594"/>
      <c r="S77" s="594"/>
      <c r="T77" s="594"/>
      <c r="U77" s="594"/>
      <c r="V77" s="594"/>
      <c r="W77" s="594"/>
      <c r="X77" s="594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595"/>
      <c r="F79" s="595"/>
      <c r="G79" s="595"/>
      <c r="H79" s="595"/>
      <c r="I79" s="595"/>
      <c r="J79" s="595"/>
      <c r="K79" s="595"/>
      <c r="L79" s="595"/>
      <c r="M79" s="595"/>
      <c r="N79" s="595"/>
      <c r="O79" s="595"/>
      <c r="P79" s="595"/>
      <c r="Q79" s="595"/>
      <c r="R79" s="595"/>
      <c r="S79" s="595"/>
      <c r="T79" s="595"/>
      <c r="U79" s="595"/>
      <c r="V79" s="595"/>
      <c r="W79" s="595"/>
      <c r="X79" s="595"/>
      <c r="Y79" s="58"/>
    </row>
    <row r="80" spans="1:25" ht="14.25" hidden="1" customHeight="1">
      <c r="A80" s="42"/>
      <c r="B80" s="77"/>
      <c r="C80" s="76"/>
      <c r="D80" s="60"/>
      <c r="E80" s="596"/>
      <c r="F80" s="596"/>
      <c r="G80" s="596"/>
      <c r="H80" s="596"/>
      <c r="Y80" s="58"/>
    </row>
    <row r="81" spans="1:25" ht="15" hidden="1">
      <c r="A81" s="42"/>
      <c r="B81" s="77"/>
      <c r="C81" s="76"/>
      <c r="D81" s="60"/>
      <c r="E81" s="705" t="s">
        <v>441</v>
      </c>
      <c r="F81" s="705"/>
      <c r="G81" s="705"/>
      <c r="H81" s="705"/>
      <c r="I81" s="705"/>
      <c r="J81" s="705"/>
      <c r="K81" s="705"/>
      <c r="L81" s="705"/>
      <c r="M81" s="705"/>
      <c r="N81" s="705"/>
      <c r="O81" s="705"/>
      <c r="P81" s="705"/>
      <c r="Q81" s="705"/>
      <c r="R81" s="705"/>
      <c r="S81" s="705"/>
      <c r="T81" s="705"/>
      <c r="U81" s="705"/>
      <c r="V81" s="354"/>
      <c r="W81" s="354"/>
      <c r="X81" s="354"/>
      <c r="Y81" s="58"/>
    </row>
    <row r="82" spans="1:25" ht="15" hidden="1" customHeight="1">
      <c r="A82" s="42"/>
      <c r="B82" s="77"/>
      <c r="C82" s="76"/>
      <c r="D82" s="60"/>
      <c r="E82" s="716"/>
      <c r="F82" s="716"/>
      <c r="G82" s="716"/>
      <c r="H82" s="713"/>
      <c r="I82" s="714"/>
      <c r="J82" s="714"/>
      <c r="K82" s="714"/>
      <c r="L82" s="714"/>
      <c r="M82" s="714"/>
      <c r="N82" s="714"/>
      <c r="O82" s="714"/>
      <c r="P82" s="714"/>
      <c r="Q82" s="714"/>
      <c r="R82" s="714"/>
      <c r="S82" s="714"/>
      <c r="T82" s="714"/>
      <c r="U82" s="714"/>
      <c r="V82" s="714"/>
      <c r="W82" s="714"/>
      <c r="X82" s="714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718"/>
      <c r="I84" s="718"/>
      <c r="J84" s="718"/>
      <c r="K84" s="718"/>
      <c r="L84" s="718"/>
      <c r="M84" s="718"/>
      <c r="N84" s="718"/>
      <c r="O84" s="718"/>
      <c r="P84" s="718"/>
      <c r="Q84" s="718"/>
      <c r="R84" s="718"/>
      <c r="S84" s="718"/>
      <c r="T84" s="718"/>
      <c r="U84" s="718"/>
      <c r="V84" s="718"/>
      <c r="W84" s="718"/>
      <c r="X84" s="718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717" t="s">
        <v>238</v>
      </c>
      <c r="F98" s="717"/>
      <c r="G98" s="717"/>
      <c r="H98" s="717"/>
      <c r="I98" s="717"/>
      <c r="J98" s="717"/>
      <c r="K98" s="717"/>
      <c r="L98" s="717"/>
      <c r="M98" s="717"/>
      <c r="N98" s="717"/>
      <c r="O98" s="717"/>
      <c r="P98" s="717"/>
      <c r="Q98" s="717"/>
      <c r="R98" s="717"/>
      <c r="S98" s="717"/>
      <c r="T98" s="717"/>
      <c r="U98" s="717"/>
      <c r="V98" s="717"/>
      <c r="W98" s="717"/>
      <c r="X98" s="717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715" t="s">
        <v>237</v>
      </c>
      <c r="G100" s="715"/>
      <c r="H100" s="715"/>
      <c r="I100" s="715"/>
      <c r="J100" s="715"/>
      <c r="K100" s="715"/>
      <c r="L100" s="715"/>
      <c r="M100" s="715"/>
      <c r="N100" s="715"/>
      <c r="O100" s="715"/>
      <c r="P100" s="715"/>
      <c r="Q100" s="715"/>
      <c r="R100" s="715"/>
      <c r="S100" s="715"/>
      <c r="T100" s="61"/>
      <c r="U100" s="59"/>
      <c r="V100" s="59"/>
      <c r="W100" s="59"/>
      <c r="X100" s="59"/>
      <c r="Y100" s="58"/>
      <c r="AA100" s="78" t="s">
        <v>235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715" t="s">
        <v>236</v>
      </c>
      <c r="G102" s="715"/>
      <c r="H102" s="715"/>
      <c r="I102" s="715"/>
      <c r="J102" s="715"/>
      <c r="K102" s="715"/>
      <c r="L102" s="715"/>
      <c r="M102" s="715"/>
      <c r="N102" s="715"/>
      <c r="O102" s="715"/>
      <c r="P102" s="715"/>
      <c r="Q102" s="715"/>
      <c r="R102" s="715"/>
      <c r="S102" s="715"/>
      <c r="T102" s="715"/>
      <c r="U102" s="715"/>
      <c r="V102" s="715"/>
      <c r="W102" s="715"/>
      <c r="X102" s="715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password="FA9C" sheet="1" objects="1" scenarios="1" formatColumns="0" formatRows="0"/>
  <dataConsolidate leftLabels="1"/>
  <mergeCells count="28"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  <mergeCell ref="F102:X102"/>
    <mergeCell ref="F100:S100"/>
    <mergeCell ref="E82:G82"/>
    <mergeCell ref="E98:X98"/>
    <mergeCell ref="E81:U81"/>
    <mergeCell ref="H84:X84"/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</mergeCells>
  <phoneticPr fontId="8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REQUEST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9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8" t="s">
        <v>73</v>
      </c>
      <c r="B1" s="118" t="s">
        <v>74</v>
      </c>
      <c r="C1" s="118" t="s">
        <v>75</v>
      </c>
      <c r="D1" s="9"/>
    </row>
    <row r="2" spans="1:4">
      <c r="A2" s="693">
        <v>44687.515185185184</v>
      </c>
      <c r="B2" s="11" t="s">
        <v>705</v>
      </c>
      <c r="C2" s="11" t="s">
        <v>491</v>
      </c>
    </row>
    <row r="3" spans="1:4">
      <c r="A3" s="693">
        <v>44687.515335648146</v>
      </c>
      <c r="B3" s="11" t="s">
        <v>705</v>
      </c>
      <c r="C3" s="11" t="s">
        <v>491</v>
      </c>
    </row>
    <row r="4" spans="1:4">
      <c r="A4" s="693">
        <v>44687.515347222223</v>
      </c>
      <c r="B4" s="11" t="s">
        <v>2590</v>
      </c>
      <c r="C4" s="11" t="s">
        <v>491</v>
      </c>
    </row>
    <row r="5" spans="1:4">
      <c r="A5" s="693">
        <v>44687.516388888886</v>
      </c>
      <c r="B5" s="11" t="s">
        <v>705</v>
      </c>
      <c r="C5" s="11" t="s">
        <v>491</v>
      </c>
    </row>
    <row r="6" spans="1:4">
      <c r="A6" s="693">
        <v>44687.516400462962</v>
      </c>
      <c r="B6" s="11" t="s">
        <v>2590</v>
      </c>
      <c r="C6" s="11" t="s">
        <v>491</v>
      </c>
    </row>
    <row r="7" spans="1:4">
      <c r="A7" s="693">
        <v>44687.601412037038</v>
      </c>
      <c r="B7" s="11" t="s">
        <v>705</v>
      </c>
      <c r="C7" s="11" t="s">
        <v>491</v>
      </c>
    </row>
    <row r="8" spans="1:4">
      <c r="A8" s="693">
        <v>44687.601423611108</v>
      </c>
      <c r="B8" s="11" t="s">
        <v>2590</v>
      </c>
      <c r="C8" s="11" t="s">
        <v>491</v>
      </c>
    </row>
    <row r="9" spans="1:4">
      <c r="A9" s="693">
        <v>44687.611331018517</v>
      </c>
      <c r="B9" s="11" t="s">
        <v>705</v>
      </c>
      <c r="C9" s="11" t="s">
        <v>491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abSelected="1" topLeftCell="D1" zoomScaleNormal="100" workbookViewId="0">
      <selection activeCell="H45" sqref="H45"/>
    </sheetView>
  </sheetViews>
  <sheetFormatPr defaultRowHeight="11.25"/>
  <cols>
    <col min="1" max="1" width="10.7109375" style="289" hidden="1" customWidth="1"/>
    <col min="2" max="2" width="10.7109375" style="90" hidden="1" customWidth="1"/>
    <col min="3" max="3" width="3.7109375" style="18" hidden="1" customWidth="1"/>
    <col min="4" max="4" width="1.7109375" style="21" customWidth="1"/>
    <col min="5" max="5" width="55.28515625" style="21" customWidth="1"/>
    <col min="6" max="6" width="50.7109375" style="21" customWidth="1"/>
    <col min="7" max="7" width="3.7109375" style="20" customWidth="1"/>
    <col min="8" max="8" width="9.140625" style="21"/>
    <col min="9" max="9" width="9.140625" style="54"/>
    <col min="10" max="10" width="30" style="21" customWidth="1"/>
    <col min="11" max="16384" width="9.140625" style="21"/>
  </cols>
  <sheetData>
    <row r="1" spans="1:12" s="510" customFormat="1" ht="3" customHeight="1">
      <c r="A1" s="508"/>
      <c r="B1" s="509"/>
      <c r="F1" s="510">
        <v>26322562</v>
      </c>
      <c r="G1" s="511"/>
      <c r="I1" s="511"/>
    </row>
    <row r="2" spans="1:12" s="17" customFormat="1" ht="14.25">
      <c r="A2" s="288"/>
      <c r="B2" s="90"/>
      <c r="E2" s="516" t="str">
        <f>"Код шаблона: " &amp; GetCode()</f>
        <v>Код шаблона: FAS.JKH.OPEN.INFO.REQUEST.HVS</v>
      </c>
      <c r="F2" s="586"/>
      <c r="G2" s="515"/>
      <c r="H2" s="515"/>
      <c r="I2" s="515"/>
      <c r="J2" s="515"/>
      <c r="K2" s="515"/>
      <c r="L2" s="515"/>
    </row>
    <row r="3" spans="1:12" ht="14.25">
      <c r="E3" s="517" t="str">
        <f>"Версия " &amp; GetVersion()</f>
        <v>Версия 1.0.2</v>
      </c>
      <c r="F3" s="586"/>
      <c r="G3" s="42"/>
      <c r="H3" s="42"/>
      <c r="I3" s="42"/>
      <c r="J3" s="42"/>
      <c r="K3" s="42"/>
      <c r="L3" s="384"/>
    </row>
    <row r="4" spans="1:12" s="495" customFormat="1" ht="6">
      <c r="A4" s="489"/>
      <c r="B4" s="490"/>
      <c r="C4" s="491"/>
      <c r="D4" s="492"/>
      <c r="E4" s="512"/>
      <c r="F4" s="513"/>
      <c r="G4" s="514"/>
      <c r="I4" s="496"/>
    </row>
    <row r="5" spans="1:12" ht="43.5" customHeight="1">
      <c r="D5" s="22"/>
      <c r="E5" s="721" t="s">
        <v>380</v>
      </c>
      <c r="F5" s="722"/>
      <c r="G5" s="576"/>
      <c r="J5" s="426"/>
    </row>
    <row r="6" spans="1:12" s="495" customFormat="1" ht="6">
      <c r="A6" s="489"/>
      <c r="B6" s="490"/>
      <c r="C6" s="491"/>
      <c r="D6" s="492"/>
      <c r="E6" s="497"/>
      <c r="F6" s="498"/>
      <c r="G6" s="499"/>
      <c r="I6" s="496"/>
    </row>
    <row r="7" spans="1:12" ht="27">
      <c r="D7" s="22"/>
      <c r="E7" s="23" t="s">
        <v>55</v>
      </c>
      <c r="F7" s="453" t="s">
        <v>93</v>
      </c>
      <c r="G7" s="507"/>
    </row>
    <row r="8" spans="1:12" s="495" customFormat="1" ht="6">
      <c r="A8" s="489"/>
      <c r="B8" s="490"/>
      <c r="C8" s="491"/>
      <c r="D8" s="492"/>
      <c r="E8" s="493"/>
      <c r="F8" s="494"/>
      <c r="G8" s="492"/>
      <c r="I8" s="496"/>
    </row>
    <row r="9" spans="1:12" ht="27">
      <c r="D9" s="22"/>
      <c r="E9" s="23" t="s">
        <v>508</v>
      </c>
      <c r="F9" s="471" t="s">
        <v>88</v>
      </c>
      <c r="G9" s="506"/>
    </row>
    <row r="10" spans="1:12" s="495" customFormat="1" ht="6">
      <c r="A10" s="500"/>
      <c r="B10" s="490"/>
      <c r="C10" s="491"/>
      <c r="D10" s="501"/>
      <c r="E10" s="497"/>
      <c r="F10" s="502"/>
      <c r="G10" s="503"/>
      <c r="I10" s="496"/>
    </row>
    <row r="11" spans="1:12" ht="27">
      <c r="A11" s="291"/>
      <c r="D11" s="22"/>
      <c r="E11" s="81" t="s">
        <v>506</v>
      </c>
      <c r="F11" s="694" t="s">
        <v>2591</v>
      </c>
      <c r="G11" s="504"/>
    </row>
    <row r="12" spans="1:12" ht="27">
      <c r="D12" s="22"/>
      <c r="E12" s="81" t="s">
        <v>507</v>
      </c>
      <c r="F12" s="694" t="s">
        <v>2592</v>
      </c>
      <c r="G12" s="506"/>
    </row>
    <row r="13" spans="1:12" s="495" customFormat="1" ht="6">
      <c r="A13" s="500"/>
      <c r="B13" s="490"/>
      <c r="C13" s="491"/>
      <c r="D13" s="501"/>
      <c r="E13" s="497"/>
      <c r="F13" s="502"/>
      <c r="G13" s="503"/>
      <c r="I13" s="496"/>
    </row>
    <row r="14" spans="1:12" ht="27">
      <c r="D14" s="22"/>
      <c r="E14" s="81" t="s">
        <v>375</v>
      </c>
      <c r="F14" s="662" t="s">
        <v>45</v>
      </c>
      <c r="G14" s="506"/>
    </row>
    <row r="15" spans="1:12" ht="27" hidden="1">
      <c r="D15" s="22"/>
      <c r="E15" s="81" t="s">
        <v>301</v>
      </c>
      <c r="F15" s="629" t="s">
        <v>706</v>
      </c>
      <c r="G15" s="506"/>
    </row>
    <row r="16" spans="1:12" ht="27" hidden="1">
      <c r="D16" s="22"/>
      <c r="E16" s="81" t="s">
        <v>684</v>
      </c>
      <c r="F16" s="646"/>
      <c r="G16" s="506"/>
    </row>
    <row r="17" spans="1:11" ht="19.5">
      <c r="D17" s="22"/>
      <c r="E17" s="23"/>
      <c r="F17" s="645" t="s">
        <v>690</v>
      </c>
      <c r="G17" s="19"/>
    </row>
    <row r="18" spans="1:11" s="620" customFormat="1" ht="5.25" hidden="1">
      <c r="A18" s="619"/>
      <c r="B18" s="619"/>
      <c r="D18" s="621"/>
      <c r="E18" s="618"/>
      <c r="F18" s="622"/>
      <c r="G18" s="621"/>
      <c r="I18" s="623"/>
    </row>
    <row r="19" spans="1:11" ht="27">
      <c r="D19" s="22"/>
      <c r="E19" s="81" t="s">
        <v>661</v>
      </c>
      <c r="F19" s="663" t="s">
        <v>3287</v>
      </c>
      <c r="G19" s="506"/>
    </row>
    <row r="20" spans="1:11" ht="27">
      <c r="D20" s="22"/>
      <c r="E20" s="81" t="s">
        <v>662</v>
      </c>
      <c r="F20" s="662" t="s">
        <v>3288</v>
      </c>
      <c r="G20" s="506"/>
    </row>
    <row r="21" spans="1:11" s="620" customFormat="1" ht="5.25" hidden="1">
      <c r="A21" s="619"/>
      <c r="B21" s="619"/>
      <c r="D21" s="621"/>
      <c r="E21" s="618"/>
      <c r="F21" s="637"/>
      <c r="G21" s="621"/>
      <c r="I21" s="623"/>
    </row>
    <row r="22" spans="1:11" s="640" customFormat="1" ht="19.5" hidden="1">
      <c r="A22" s="643"/>
      <c r="B22" s="90"/>
      <c r="C22" s="638"/>
      <c r="D22" s="641"/>
      <c r="E22" s="642"/>
      <c r="F22" s="647" t="s">
        <v>691</v>
      </c>
      <c r="G22" s="639"/>
      <c r="I22" s="54"/>
    </row>
    <row r="23" spans="1:11" s="620" customFormat="1" ht="5.25" hidden="1">
      <c r="A23" s="619"/>
      <c r="B23" s="619"/>
      <c r="D23" s="621"/>
      <c r="E23" s="618"/>
      <c r="F23" s="622"/>
      <c r="G23" s="621"/>
      <c r="I23" s="623"/>
    </row>
    <row r="24" spans="1:11" s="640" customFormat="1" ht="27" hidden="1">
      <c r="A24" s="643"/>
      <c r="B24" s="90"/>
      <c r="C24" s="638"/>
      <c r="D24" s="641"/>
      <c r="E24" s="648" t="s">
        <v>692</v>
      </c>
      <c r="F24" s="646"/>
      <c r="G24" s="644"/>
      <c r="I24" s="54"/>
    </row>
    <row r="25" spans="1:11" s="640" customFormat="1" ht="27" hidden="1">
      <c r="A25" s="643"/>
      <c r="B25" s="90"/>
      <c r="C25" s="638"/>
      <c r="D25" s="641"/>
      <c r="E25" s="648" t="s">
        <v>693</v>
      </c>
      <c r="F25" s="654"/>
      <c r="G25" s="644"/>
      <c r="I25" s="54"/>
    </row>
    <row r="26" spans="1:11" s="620" customFormat="1" ht="5.25" hidden="1">
      <c r="A26" s="619"/>
      <c r="B26" s="619"/>
      <c r="D26" s="621"/>
      <c r="E26" s="618"/>
      <c r="F26" s="637"/>
      <c r="G26" s="621"/>
      <c r="I26" s="623"/>
    </row>
    <row r="27" spans="1:11" s="495" customFormat="1" ht="35.1" customHeight="1">
      <c r="A27" s="500"/>
      <c r="B27" s="490"/>
      <c r="C27" s="491"/>
      <c r="D27" s="501"/>
      <c r="E27" s="497"/>
      <c r="F27" s="502"/>
      <c r="G27" s="503"/>
      <c r="I27" s="496"/>
    </row>
    <row r="28" spans="1:11" ht="27">
      <c r="D28" s="22"/>
      <c r="E28" s="81" t="s">
        <v>173</v>
      </c>
      <c r="F28" s="471" t="s">
        <v>88</v>
      </c>
      <c r="G28" s="506"/>
    </row>
    <row r="29" spans="1:11" ht="27">
      <c r="C29" s="26"/>
      <c r="D29" s="27"/>
      <c r="E29" s="28" t="s">
        <v>82</v>
      </c>
      <c r="F29" s="454" t="s">
        <v>2679</v>
      </c>
      <c r="G29" s="505"/>
      <c r="K29" s="21" t="s">
        <v>671</v>
      </c>
    </row>
    <row r="30" spans="1:11" ht="27" hidden="1">
      <c r="C30" s="26"/>
      <c r="D30" s="27"/>
      <c r="E30" s="51" t="s">
        <v>206</v>
      </c>
      <c r="F30" s="455"/>
      <c r="G30" s="505"/>
    </row>
    <row r="31" spans="1:11" ht="27">
      <c r="C31" s="26"/>
      <c r="D31" s="27"/>
      <c r="E31" s="28" t="s">
        <v>56</v>
      </c>
      <c r="F31" s="454" t="s">
        <v>2680</v>
      </c>
      <c r="G31" s="505"/>
    </row>
    <row r="32" spans="1:11" ht="27">
      <c r="C32" s="26"/>
      <c r="D32" s="27"/>
      <c r="E32" s="28" t="s">
        <v>57</v>
      </c>
      <c r="F32" s="454" t="s">
        <v>2681</v>
      </c>
      <c r="G32" s="505"/>
      <c r="H32" s="29"/>
    </row>
    <row r="33" spans="1:9" s="495" customFormat="1" ht="6">
      <c r="A33" s="500"/>
      <c r="B33" s="490"/>
      <c r="C33" s="491"/>
      <c r="D33" s="501"/>
      <c r="E33" s="497"/>
      <c r="F33" s="502"/>
      <c r="G33" s="503"/>
      <c r="I33" s="496"/>
    </row>
    <row r="34" spans="1:9" ht="27">
      <c r="A34" s="290"/>
      <c r="D34" s="24"/>
      <c r="E34" s="81" t="s">
        <v>246</v>
      </c>
      <c r="F34" s="664" t="s">
        <v>207</v>
      </c>
      <c r="G34" s="504"/>
    </row>
    <row r="35" spans="1:9" s="495" customFormat="1" ht="6" hidden="1">
      <c r="A35" s="489"/>
      <c r="B35" s="490"/>
      <c r="C35" s="491"/>
      <c r="D35" s="492"/>
      <c r="E35" s="493"/>
      <c r="F35" s="494"/>
      <c r="G35" s="492"/>
      <c r="I35" s="496"/>
    </row>
    <row r="36" spans="1:9" s="635" customFormat="1" ht="5.25" hidden="1">
      <c r="A36" s="630"/>
      <c r="B36" s="509"/>
      <c r="C36" s="631"/>
      <c r="D36" s="632"/>
      <c r="E36" s="633"/>
      <c r="F36" s="634"/>
      <c r="G36" s="632"/>
      <c r="I36" s="511"/>
    </row>
    <row r="37" spans="1:9" s="495" customFormat="1" ht="6">
      <c r="A37" s="500"/>
      <c r="B37" s="490"/>
      <c r="C37" s="491"/>
      <c r="D37" s="501"/>
      <c r="E37" s="497"/>
      <c r="F37" s="502"/>
      <c r="G37" s="503"/>
      <c r="I37" s="496"/>
    </row>
    <row r="38" spans="1:9" ht="27">
      <c r="A38" s="292"/>
      <c r="B38" s="92"/>
      <c r="D38" s="31"/>
      <c r="E38" s="30" t="s">
        <v>583</v>
      </c>
      <c r="F38" s="662" t="s">
        <v>3289</v>
      </c>
      <c r="G38" s="504"/>
    </row>
    <row r="39" spans="1:9" ht="27">
      <c r="A39" s="292"/>
      <c r="B39" s="92"/>
      <c r="D39" s="31"/>
      <c r="E39" s="40" t="s">
        <v>584</v>
      </c>
      <c r="F39" s="662" t="s">
        <v>3290</v>
      </c>
      <c r="G39" s="504"/>
    </row>
    <row r="40" spans="1:9" ht="19.5">
      <c r="D40" s="22"/>
      <c r="E40" s="23"/>
      <c r="F40" s="589" t="s">
        <v>616</v>
      </c>
      <c r="G40" s="19"/>
    </row>
    <row r="41" spans="1:9" ht="27">
      <c r="A41" s="292"/>
      <c r="D41" s="19"/>
      <c r="E41" s="587" t="s">
        <v>90</v>
      </c>
      <c r="F41" s="666" t="s">
        <v>3291</v>
      </c>
      <c r="G41" s="504"/>
    </row>
    <row r="42" spans="1:9" ht="27">
      <c r="A42" s="292"/>
      <c r="B42" s="92"/>
      <c r="D42" s="31"/>
      <c r="E42" s="587" t="s">
        <v>91</v>
      </c>
      <c r="F42" s="666" t="s">
        <v>3292</v>
      </c>
      <c r="G42" s="504"/>
    </row>
    <row r="43" spans="1:9" ht="27">
      <c r="A43" s="292"/>
      <c r="B43" s="92"/>
      <c r="D43" s="31"/>
      <c r="E43" s="587" t="s">
        <v>617</v>
      </c>
      <c r="F43" s="666" t="s">
        <v>3294</v>
      </c>
      <c r="G43" s="504"/>
    </row>
    <row r="44" spans="1:9" ht="27">
      <c r="D44" s="22"/>
      <c r="E44" s="588" t="s">
        <v>618</v>
      </c>
      <c r="F44" s="666" t="s">
        <v>3293</v>
      </c>
      <c r="G44" s="506"/>
    </row>
    <row r="45" spans="1:9" ht="20.100000000000001" customHeight="1">
      <c r="A45" s="292"/>
      <c r="D45" s="19"/>
      <c r="F45" s="205"/>
      <c r="G45" s="25"/>
    </row>
    <row r="46" spans="1:9" ht="19.5">
      <c r="A46" s="292"/>
      <c r="B46" s="92"/>
      <c r="D46" s="31"/>
      <c r="E46" s="30"/>
      <c r="F46" s="206"/>
      <c r="G46" s="25"/>
    </row>
    <row r="47" spans="1:9" ht="19.5">
      <c r="A47" s="292"/>
      <c r="B47" s="92"/>
      <c r="D47" s="31"/>
      <c r="E47" s="30"/>
      <c r="F47" s="206"/>
      <c r="G47" s="25"/>
    </row>
    <row r="48" spans="1:9" ht="19.5">
      <c r="A48" s="292"/>
      <c r="B48" s="92"/>
      <c r="D48" s="31"/>
      <c r="E48" s="40"/>
      <c r="F48" s="206"/>
      <c r="G48" s="25"/>
    </row>
    <row r="49" spans="1:9" ht="19.5">
      <c r="A49" s="292"/>
      <c r="B49" s="92"/>
      <c r="D49" s="31"/>
      <c r="E49" s="30"/>
      <c r="F49" s="206"/>
      <c r="G49" s="25"/>
    </row>
    <row r="52" spans="1:9">
      <c r="E52" s="723"/>
      <c r="F52" s="723"/>
      <c r="G52" s="723"/>
      <c r="H52" s="723"/>
      <c r="I52" s="723"/>
    </row>
  </sheetData>
  <sheetProtection password="FA9C" sheet="1" objects="1" scenarios="1" formatColumns="0" formatRows="0"/>
  <dataConsolidate/>
  <mergeCells count="2">
    <mergeCell ref="E5:F5"/>
    <mergeCell ref="E52:I52"/>
  </mergeCells>
  <phoneticPr fontId="8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41:F44 F20 F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0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129" hidden="1" customWidth="1"/>
    <col min="2" max="2" width="9.140625" style="34" hidden="1" customWidth="1"/>
    <col min="3" max="3" width="3.7109375" style="355" customWidth="1"/>
    <col min="4" max="4" width="6.28515625" style="34" customWidth="1"/>
    <col min="5" max="5" width="46.42578125" style="34" customWidth="1"/>
    <col min="6" max="6" width="3.7109375" style="34" customWidth="1"/>
    <col min="7" max="7" width="5.7109375" style="34" customWidth="1"/>
    <col min="8" max="8" width="41.42578125" style="34" bestFit="1" customWidth="1"/>
    <col min="9" max="9" width="3.7109375" style="34" customWidth="1"/>
    <col min="10" max="10" width="5.7109375" style="34" customWidth="1"/>
    <col min="11" max="11" width="32.5703125" style="34" customWidth="1"/>
    <col min="12" max="12" width="14.85546875" style="34" customWidth="1"/>
    <col min="13" max="13" width="3.7109375" style="315" hidden="1" customWidth="1"/>
    <col min="14" max="16" width="9.140625" style="315" hidden="1" customWidth="1"/>
    <col min="17" max="17" width="25.7109375" style="483" hidden="1" customWidth="1"/>
    <col min="18" max="18" width="14.42578125" style="315" hidden="1" customWidth="1"/>
    <col min="19" max="22" width="9.140625" style="479"/>
    <col min="23" max="16384" width="9.140625" style="34"/>
  </cols>
  <sheetData>
    <row r="1" spans="1:256" s="296" customFormat="1" ht="16.5" hidden="1" customHeight="1">
      <c r="C1" s="474"/>
      <c r="H1" s="474"/>
      <c r="I1" s="474"/>
      <c r="J1" s="474"/>
      <c r="K1" s="474" t="s">
        <v>552</v>
      </c>
      <c r="L1" s="484" t="s">
        <v>447</v>
      </c>
      <c r="M1" s="519" t="s">
        <v>551</v>
      </c>
      <c r="N1" s="519"/>
      <c r="O1" s="519"/>
      <c r="P1" s="519"/>
      <c r="Q1" s="520"/>
      <c r="R1" s="519"/>
      <c r="S1" s="519"/>
      <c r="T1" s="519"/>
      <c r="U1" s="519"/>
      <c r="V1" s="519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4"/>
      <c r="AU1" s="484"/>
      <c r="AV1" s="484"/>
      <c r="AW1" s="484"/>
      <c r="AX1" s="484"/>
      <c r="AY1" s="484"/>
      <c r="AZ1" s="484"/>
      <c r="BA1" s="484"/>
      <c r="BB1" s="484"/>
      <c r="BC1" s="484"/>
      <c r="BD1" s="484"/>
      <c r="BE1" s="484"/>
      <c r="BF1" s="484"/>
      <c r="BG1" s="484"/>
      <c r="BH1" s="484"/>
      <c r="BI1" s="484"/>
      <c r="BJ1" s="484"/>
      <c r="BK1" s="484"/>
      <c r="BL1" s="484"/>
      <c r="BM1" s="484"/>
      <c r="BN1" s="484"/>
      <c r="BO1" s="484"/>
      <c r="BP1" s="484"/>
      <c r="BQ1" s="484"/>
      <c r="BR1" s="484"/>
      <c r="BS1" s="484"/>
      <c r="BT1" s="484"/>
      <c r="BU1" s="484"/>
      <c r="BV1" s="484"/>
      <c r="BW1" s="484"/>
      <c r="BX1" s="484"/>
      <c r="BY1" s="484"/>
      <c r="BZ1" s="484"/>
      <c r="CA1" s="484"/>
      <c r="CB1" s="484"/>
      <c r="CC1" s="484"/>
      <c r="CD1" s="484"/>
      <c r="CE1" s="484"/>
      <c r="CF1" s="484"/>
      <c r="CG1" s="484"/>
      <c r="CH1" s="484"/>
      <c r="CI1" s="484"/>
      <c r="CJ1" s="484"/>
      <c r="CK1" s="484"/>
      <c r="CL1" s="484"/>
      <c r="CM1" s="484"/>
      <c r="CN1" s="484"/>
      <c r="CO1" s="484"/>
      <c r="CP1" s="484"/>
      <c r="CQ1" s="484"/>
      <c r="CR1" s="484"/>
      <c r="CS1" s="484"/>
      <c r="CT1" s="484"/>
      <c r="CU1" s="484"/>
      <c r="CV1" s="484"/>
      <c r="CW1" s="484"/>
      <c r="CX1" s="484"/>
      <c r="CY1" s="484"/>
      <c r="CZ1" s="484"/>
      <c r="DA1" s="484"/>
      <c r="DB1" s="484"/>
      <c r="DC1" s="484"/>
      <c r="DD1" s="484"/>
      <c r="DE1" s="484"/>
      <c r="DF1" s="484"/>
      <c r="DG1" s="484"/>
      <c r="DH1" s="484"/>
      <c r="DI1" s="484"/>
      <c r="DJ1" s="484"/>
      <c r="DK1" s="484"/>
      <c r="DL1" s="484"/>
      <c r="DM1" s="484"/>
      <c r="DN1" s="484"/>
      <c r="DO1" s="484"/>
      <c r="DP1" s="484"/>
      <c r="DQ1" s="484"/>
      <c r="DR1" s="484"/>
      <c r="DS1" s="484"/>
      <c r="DT1" s="484"/>
      <c r="DU1" s="484"/>
      <c r="DV1" s="484"/>
      <c r="DW1" s="484"/>
      <c r="DX1" s="484"/>
      <c r="DY1" s="484"/>
      <c r="DZ1" s="484"/>
      <c r="EA1" s="484"/>
      <c r="EB1" s="484"/>
      <c r="EC1" s="484"/>
      <c r="ED1" s="484"/>
      <c r="EE1" s="484"/>
      <c r="EF1" s="484"/>
      <c r="EG1" s="484"/>
      <c r="EH1" s="484"/>
      <c r="EI1" s="484"/>
      <c r="EJ1" s="484"/>
      <c r="EK1" s="484"/>
      <c r="EL1" s="484"/>
      <c r="EM1" s="484"/>
      <c r="EN1" s="484"/>
      <c r="EO1" s="484"/>
      <c r="EP1" s="484"/>
      <c r="EQ1" s="484"/>
      <c r="ER1" s="484"/>
      <c r="ES1" s="484"/>
      <c r="ET1" s="484"/>
      <c r="EU1" s="484"/>
      <c r="EV1" s="484"/>
      <c r="EW1" s="484"/>
      <c r="EX1" s="484"/>
      <c r="EY1" s="484"/>
      <c r="EZ1" s="484"/>
      <c r="FA1" s="484"/>
      <c r="FB1" s="484"/>
      <c r="FC1" s="484"/>
      <c r="FD1" s="484"/>
      <c r="FE1" s="484"/>
      <c r="FF1" s="484"/>
      <c r="FG1" s="484"/>
      <c r="FH1" s="484"/>
      <c r="FI1" s="484"/>
      <c r="FJ1" s="484"/>
      <c r="FK1" s="484"/>
      <c r="FL1" s="484"/>
      <c r="FM1" s="484"/>
      <c r="FN1" s="484"/>
      <c r="FO1" s="484"/>
      <c r="FP1" s="484"/>
      <c r="FQ1" s="484"/>
      <c r="FR1" s="484"/>
      <c r="FS1" s="484"/>
      <c r="FT1" s="484"/>
      <c r="FU1" s="484"/>
      <c r="FV1" s="484"/>
      <c r="FW1" s="484"/>
      <c r="FX1" s="484"/>
      <c r="FY1" s="484"/>
      <c r="FZ1" s="484"/>
      <c r="GA1" s="484"/>
      <c r="GB1" s="484"/>
      <c r="GC1" s="484"/>
      <c r="GD1" s="484"/>
      <c r="GE1" s="484"/>
      <c r="GF1" s="484"/>
      <c r="GG1" s="484"/>
      <c r="GH1" s="484"/>
      <c r="GI1" s="484"/>
      <c r="GJ1" s="484"/>
      <c r="GK1" s="484"/>
      <c r="GL1" s="484"/>
      <c r="GM1" s="484"/>
      <c r="GN1" s="484"/>
      <c r="GO1" s="484"/>
      <c r="GP1" s="484"/>
      <c r="GQ1" s="484"/>
      <c r="GR1" s="484"/>
      <c r="GS1" s="484"/>
      <c r="GT1" s="484"/>
      <c r="GU1" s="484"/>
      <c r="GV1" s="484"/>
      <c r="GW1" s="484"/>
      <c r="GX1" s="484"/>
      <c r="GY1" s="484"/>
      <c r="GZ1" s="484"/>
      <c r="HA1" s="484"/>
      <c r="HB1" s="484"/>
      <c r="HC1" s="484"/>
      <c r="HD1" s="484"/>
      <c r="HE1" s="484"/>
      <c r="HF1" s="484"/>
      <c r="HG1" s="484"/>
      <c r="HH1" s="484"/>
      <c r="HI1" s="484"/>
      <c r="HJ1" s="484"/>
      <c r="HK1" s="484"/>
      <c r="HL1" s="484"/>
      <c r="HM1" s="484"/>
      <c r="HN1" s="484"/>
      <c r="HO1" s="484"/>
      <c r="HP1" s="484"/>
      <c r="HQ1" s="484"/>
      <c r="HR1" s="484"/>
      <c r="HS1" s="484"/>
      <c r="HT1" s="484"/>
      <c r="HU1" s="484"/>
      <c r="HV1" s="484"/>
      <c r="HW1" s="484"/>
      <c r="HX1" s="484"/>
      <c r="HY1" s="484"/>
      <c r="HZ1" s="484"/>
      <c r="IA1" s="484"/>
      <c r="IB1" s="484"/>
      <c r="IC1" s="484"/>
      <c r="ID1" s="484"/>
      <c r="IE1" s="484"/>
      <c r="IF1" s="484"/>
      <c r="IG1" s="484"/>
      <c r="IH1" s="484"/>
      <c r="II1" s="484"/>
      <c r="IJ1" s="484"/>
      <c r="IK1" s="484"/>
      <c r="IL1" s="484"/>
      <c r="IM1" s="484"/>
      <c r="IN1" s="484"/>
      <c r="IO1" s="484"/>
      <c r="IP1" s="484"/>
      <c r="IQ1" s="484"/>
      <c r="IR1" s="484"/>
      <c r="IS1" s="484"/>
      <c r="IT1" s="484"/>
      <c r="IU1" s="484"/>
      <c r="IV1" s="484"/>
    </row>
    <row r="2" spans="1:256" s="488" customFormat="1" ht="16.5" hidden="1" customHeight="1">
      <c r="A2" s="485"/>
      <c r="B2" s="485"/>
      <c r="C2" s="486"/>
      <c r="D2" s="485"/>
      <c r="E2" s="485"/>
      <c r="F2" s="485"/>
      <c r="G2" s="485"/>
      <c r="H2" s="485"/>
      <c r="I2" s="485"/>
      <c r="J2" s="485"/>
      <c r="K2" s="485"/>
      <c r="L2" s="485"/>
      <c r="M2" s="519"/>
      <c r="N2" s="519"/>
      <c r="O2" s="519"/>
      <c r="P2" s="519"/>
      <c r="Q2" s="520"/>
      <c r="R2" s="519"/>
      <c r="S2" s="487"/>
      <c r="T2" s="487"/>
      <c r="U2" s="487"/>
      <c r="V2" s="487"/>
      <c r="W2" s="486"/>
      <c r="X2" s="486"/>
      <c r="Y2" s="486"/>
      <c r="Z2" s="486"/>
      <c r="AA2" s="486"/>
      <c r="AB2" s="486"/>
      <c r="AC2" s="486"/>
      <c r="AD2" s="486"/>
      <c r="AE2" s="486"/>
      <c r="AF2" s="486"/>
      <c r="AG2" s="486"/>
      <c r="AH2" s="486"/>
      <c r="AI2" s="486"/>
      <c r="AJ2" s="486"/>
      <c r="AK2" s="486"/>
      <c r="AL2" s="486"/>
      <c r="AM2" s="486"/>
      <c r="AN2" s="486"/>
      <c r="AO2" s="486"/>
      <c r="AP2" s="486"/>
      <c r="AQ2" s="486"/>
      <c r="AR2" s="486"/>
      <c r="AS2" s="486"/>
      <c r="AT2" s="486"/>
      <c r="AU2" s="486"/>
      <c r="AV2" s="486"/>
      <c r="AW2" s="486"/>
      <c r="AX2" s="486"/>
      <c r="AY2" s="486"/>
      <c r="AZ2" s="486"/>
      <c r="BA2" s="486"/>
      <c r="BB2" s="486"/>
      <c r="BC2" s="486"/>
      <c r="BD2" s="486"/>
      <c r="BE2" s="486"/>
      <c r="BF2" s="486"/>
      <c r="BG2" s="486"/>
      <c r="BH2" s="486"/>
      <c r="BI2" s="486"/>
      <c r="BJ2" s="486"/>
      <c r="BK2" s="486"/>
      <c r="BL2" s="486"/>
      <c r="BM2" s="486"/>
      <c r="BN2" s="486"/>
      <c r="BO2" s="486"/>
      <c r="BP2" s="486"/>
      <c r="BQ2" s="486"/>
      <c r="BR2" s="486"/>
      <c r="BS2" s="486"/>
      <c r="BT2" s="486"/>
      <c r="BU2" s="486"/>
      <c r="BV2" s="486"/>
      <c r="BW2" s="486"/>
      <c r="BX2" s="486"/>
      <c r="BY2" s="486"/>
      <c r="BZ2" s="486"/>
      <c r="CA2" s="486"/>
      <c r="CB2" s="486"/>
      <c r="CC2" s="486"/>
      <c r="CD2" s="486"/>
      <c r="CE2" s="486"/>
      <c r="CF2" s="486"/>
      <c r="CG2" s="486"/>
      <c r="CH2" s="486"/>
      <c r="CI2" s="486"/>
      <c r="CJ2" s="486"/>
      <c r="CK2" s="486"/>
      <c r="CL2" s="486"/>
      <c r="CM2" s="486"/>
      <c r="CN2" s="486"/>
      <c r="CO2" s="486"/>
      <c r="CP2" s="486"/>
      <c r="CQ2" s="486"/>
      <c r="CR2" s="486"/>
      <c r="CS2" s="486"/>
      <c r="CT2" s="486"/>
      <c r="CU2" s="486"/>
      <c r="CV2" s="486"/>
      <c r="CW2" s="486"/>
      <c r="CX2" s="486"/>
      <c r="CY2" s="486"/>
      <c r="CZ2" s="486"/>
      <c r="DA2" s="486"/>
      <c r="DB2" s="486"/>
      <c r="DC2" s="486"/>
      <c r="DD2" s="486"/>
      <c r="DE2" s="486"/>
      <c r="DF2" s="486"/>
      <c r="DG2" s="486"/>
      <c r="DH2" s="486"/>
      <c r="DI2" s="486"/>
      <c r="DJ2" s="486"/>
      <c r="DK2" s="486"/>
      <c r="DL2" s="486"/>
      <c r="DM2" s="486"/>
      <c r="DN2" s="486"/>
      <c r="DO2" s="486"/>
      <c r="DP2" s="486"/>
      <c r="DQ2" s="486"/>
      <c r="DR2" s="486"/>
      <c r="DS2" s="486"/>
      <c r="DT2" s="486"/>
      <c r="DU2" s="486"/>
      <c r="DV2" s="486"/>
      <c r="DW2" s="486"/>
      <c r="DX2" s="486"/>
      <c r="DY2" s="486"/>
      <c r="DZ2" s="486"/>
      <c r="EA2" s="486"/>
      <c r="EB2" s="486"/>
      <c r="EC2" s="486"/>
      <c r="ED2" s="486"/>
      <c r="EE2" s="486"/>
      <c r="EF2" s="486"/>
      <c r="EG2" s="486"/>
      <c r="EH2" s="486"/>
      <c r="EI2" s="486"/>
      <c r="EJ2" s="486"/>
      <c r="EK2" s="486"/>
      <c r="EL2" s="486"/>
      <c r="EM2" s="486"/>
      <c r="EN2" s="486"/>
      <c r="EO2" s="486"/>
      <c r="EP2" s="486"/>
      <c r="EQ2" s="486"/>
      <c r="ER2" s="486"/>
      <c r="ES2" s="486"/>
      <c r="ET2" s="486"/>
    </row>
    <row r="3" spans="1:256" s="130" customFormat="1" ht="3" customHeight="1">
      <c r="A3" s="129"/>
      <c r="B3" s="34"/>
      <c r="C3" s="353"/>
      <c r="D3" s="101"/>
      <c r="E3" s="101"/>
      <c r="F3" s="101"/>
      <c r="G3" s="101"/>
      <c r="H3" s="101"/>
      <c r="I3" s="101"/>
      <c r="J3" s="101"/>
      <c r="K3" s="101"/>
      <c r="L3" s="356"/>
      <c r="M3" s="315"/>
      <c r="N3" s="315"/>
      <c r="O3" s="315"/>
      <c r="P3" s="315"/>
      <c r="Q3" s="483"/>
      <c r="R3" s="315"/>
      <c r="S3" s="479"/>
      <c r="T3" s="479"/>
      <c r="U3" s="479"/>
      <c r="V3" s="479"/>
    </row>
    <row r="4" spans="1:256" s="130" customFormat="1" ht="22.5">
      <c r="A4" s="129"/>
      <c r="B4" s="34"/>
      <c r="C4" s="353"/>
      <c r="D4" s="728" t="s">
        <v>443</v>
      </c>
      <c r="E4" s="729"/>
      <c r="F4" s="729"/>
      <c r="G4" s="729"/>
      <c r="H4" s="730"/>
      <c r="I4" s="577"/>
      <c r="M4" s="315"/>
      <c r="N4" s="315"/>
      <c r="O4" s="315"/>
      <c r="P4" s="315"/>
      <c r="Q4" s="483"/>
      <c r="R4" s="315"/>
      <c r="S4" s="479"/>
      <c r="T4" s="479"/>
      <c r="U4" s="479"/>
      <c r="V4" s="479"/>
    </row>
    <row r="5" spans="1:256" s="130" customFormat="1" ht="3" hidden="1" customHeight="1">
      <c r="A5" s="129"/>
      <c r="B5" s="34"/>
      <c r="C5" s="353"/>
      <c r="D5" s="101"/>
      <c r="E5" s="101"/>
      <c r="F5" s="101"/>
      <c r="G5" s="101"/>
      <c r="H5" s="357"/>
      <c r="I5" s="357"/>
      <c r="J5" s="357"/>
      <c r="K5" s="357"/>
      <c r="L5" s="358"/>
      <c r="M5" s="315"/>
      <c r="N5" s="315"/>
      <c r="O5" s="315"/>
      <c r="P5" s="315"/>
      <c r="Q5" s="483"/>
      <c r="R5" s="315"/>
      <c r="S5" s="479"/>
      <c r="T5" s="479"/>
      <c r="U5" s="479"/>
      <c r="V5" s="479"/>
    </row>
    <row r="6" spans="1:256" s="130" customFormat="1" ht="20.100000000000001" hidden="1" customHeight="1">
      <c r="A6" s="359"/>
      <c r="B6" s="359"/>
      <c r="C6" s="353"/>
      <c r="D6" s="731"/>
      <c r="E6" s="731"/>
      <c r="F6" s="732" t="s">
        <v>87</v>
      </c>
      <c r="G6" s="732"/>
      <c r="H6" s="357"/>
      <c r="I6" s="357"/>
      <c r="J6" s="360"/>
      <c r="K6" s="361"/>
      <c r="L6" s="361"/>
      <c r="M6" s="315"/>
      <c r="N6" s="315"/>
      <c r="O6" s="315"/>
      <c r="P6" s="315"/>
      <c r="Q6" s="483"/>
      <c r="R6" s="315"/>
      <c r="S6" s="479"/>
      <c r="T6" s="479"/>
      <c r="U6" s="479"/>
      <c r="V6" s="479"/>
    </row>
    <row r="7" spans="1:256" ht="3" customHeight="1"/>
    <row r="8" spans="1:256" s="130" customFormat="1">
      <c r="A8" s="129"/>
      <c r="B8" s="34"/>
      <c r="C8" s="353"/>
      <c r="D8" s="733" t="s">
        <v>18</v>
      </c>
      <c r="E8" s="733"/>
      <c r="F8" s="733" t="s">
        <v>444</v>
      </c>
      <c r="G8" s="733"/>
      <c r="H8" s="733"/>
      <c r="I8" s="734" t="s">
        <v>445</v>
      </c>
      <c r="J8" s="734"/>
      <c r="K8" s="734"/>
      <c r="L8" s="734"/>
      <c r="M8" s="315"/>
      <c r="N8" s="315"/>
      <c r="O8" s="315"/>
      <c r="P8" s="315"/>
      <c r="Q8" s="483"/>
      <c r="R8" s="315"/>
      <c r="S8" s="479"/>
      <c r="T8" s="479"/>
      <c r="U8" s="479"/>
      <c r="V8" s="479"/>
    </row>
    <row r="9" spans="1:256" s="130" customFormat="1" ht="20.25" customHeight="1">
      <c r="A9" s="129"/>
      <c r="B9" s="34"/>
      <c r="C9" s="353"/>
      <c r="D9" s="363" t="s">
        <v>95</v>
      </c>
      <c r="E9" s="363" t="s">
        <v>446</v>
      </c>
      <c r="F9" s="724" t="s">
        <v>95</v>
      </c>
      <c r="G9" s="725"/>
      <c r="H9" s="364" t="s">
        <v>446</v>
      </c>
      <c r="I9" s="726" t="s">
        <v>95</v>
      </c>
      <c r="J9" s="726"/>
      <c r="K9" s="364" t="s">
        <v>446</v>
      </c>
      <c r="L9" s="364" t="s">
        <v>447</v>
      </c>
      <c r="M9" s="315"/>
      <c r="N9" s="315"/>
      <c r="O9" s="315"/>
      <c r="P9" s="315"/>
      <c r="Q9" s="483"/>
      <c r="R9" s="315"/>
      <c r="S9" s="479"/>
      <c r="T9" s="479"/>
      <c r="U9" s="479"/>
      <c r="V9" s="479"/>
    </row>
    <row r="10" spans="1:256" ht="12" customHeight="1">
      <c r="C10" s="372"/>
      <c r="D10" s="477" t="s">
        <v>96</v>
      </c>
      <c r="E10" s="477" t="s">
        <v>52</v>
      </c>
      <c r="F10" s="727" t="s">
        <v>53</v>
      </c>
      <c r="G10" s="727"/>
      <c r="H10" s="477" t="s">
        <v>54</v>
      </c>
      <c r="I10" s="727" t="s">
        <v>71</v>
      </c>
      <c r="J10" s="727"/>
      <c r="K10" s="477" t="s">
        <v>72</v>
      </c>
      <c r="L10" s="477" t="s">
        <v>186</v>
      </c>
      <c r="M10" s="386"/>
      <c r="N10" s="386"/>
      <c r="O10" s="386"/>
      <c r="P10" s="386"/>
      <c r="Q10" s="362"/>
      <c r="R10" s="386"/>
      <c r="S10" s="478"/>
      <c r="T10" s="478"/>
      <c r="U10" s="478"/>
      <c r="V10" s="478"/>
    </row>
    <row r="11" spans="1:256" s="130" customFormat="1" hidden="1">
      <c r="A11" s="34"/>
      <c r="B11" s="34"/>
      <c r="C11" s="353"/>
      <c r="D11" s="365">
        <v>0</v>
      </c>
      <c r="E11" s="366"/>
      <c r="F11" s="197"/>
      <c r="G11" s="197"/>
      <c r="H11" s="367"/>
      <c r="I11" s="368"/>
      <c r="J11" s="197"/>
      <c r="K11" s="367"/>
      <c r="L11" s="369"/>
      <c r="M11" s="523" t="s">
        <v>559</v>
      </c>
      <c r="N11" s="315"/>
      <c r="O11" s="315"/>
      <c r="P11" s="315" t="s">
        <v>557</v>
      </c>
      <c r="Q11" s="483" t="s">
        <v>558</v>
      </c>
      <c r="R11" s="315" t="s">
        <v>622</v>
      </c>
      <c r="S11" s="479"/>
      <c r="T11" s="479"/>
      <c r="U11" s="479"/>
      <c r="V11" s="479"/>
    </row>
    <row r="12" spans="1:256" s="388" customFormat="1" ht="0.95" customHeight="1">
      <c r="A12" s="89"/>
      <c r="B12" s="248" t="s">
        <v>451</v>
      </c>
      <c r="C12" s="736"/>
      <c r="D12" s="733">
        <v>1</v>
      </c>
      <c r="E12" s="737" t="s">
        <v>3296</v>
      </c>
      <c r="F12" s="687"/>
      <c r="G12" s="675">
        <v>0</v>
      </c>
      <c r="H12" s="480"/>
      <c r="I12" s="373"/>
      <c r="J12" s="518" t="s">
        <v>556</v>
      </c>
      <c r="K12" s="176"/>
      <c r="L12" s="389"/>
      <c r="M12" s="315">
        <f>mergeValue(H12)</f>
        <v>0</v>
      </c>
      <c r="N12" s="296"/>
      <c r="O12" s="296"/>
      <c r="P12" s="315" t="str">
        <f>IF(ISERROR(MATCH(Q12,MODesc,0)),"n","y")</f>
        <v>n</v>
      </c>
      <c r="Q12" s="296" t="s">
        <v>3296</v>
      </c>
      <c r="R12" s="315" t="str">
        <f>K12&amp;"("&amp;L12&amp;")"</f>
        <v>()</v>
      </c>
      <c r="S12" s="248"/>
      <c r="T12" s="248"/>
      <c r="U12" s="371"/>
      <c r="V12" s="248"/>
      <c r="W12" s="248"/>
      <c r="X12" s="248"/>
      <c r="Y12" s="387"/>
      <c r="Z12" s="387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 s="348"/>
      <c r="BJ12" s="348"/>
      <c r="BK12" s="348"/>
      <c r="BL12" s="348"/>
      <c r="BM12" s="348"/>
      <c r="BN12" s="348"/>
      <c r="BO12" s="348"/>
      <c r="BP12" s="348"/>
      <c r="BQ12" s="348"/>
      <c r="BR12" s="348"/>
      <c r="BS12" s="348"/>
      <c r="BT12" s="348"/>
      <c r="BU12" s="348"/>
      <c r="BV12" s="387"/>
      <c r="BW12" s="387"/>
      <c r="BX12" s="387"/>
      <c r="BY12" s="387"/>
      <c r="BZ12" s="387"/>
      <c r="CA12" s="387"/>
      <c r="CB12" s="387"/>
      <c r="CC12" s="387"/>
      <c r="CD12" s="387"/>
      <c r="CE12" s="387"/>
    </row>
    <row r="13" spans="1:256" s="388" customFormat="1" ht="0.95" customHeight="1">
      <c r="A13" s="89"/>
      <c r="B13" s="248" t="s">
        <v>451</v>
      </c>
      <c r="C13" s="736"/>
      <c r="D13" s="733"/>
      <c r="E13" s="738"/>
      <c r="F13" s="739"/>
      <c r="G13" s="733">
        <v>1</v>
      </c>
      <c r="H13" s="735" t="s">
        <v>1484</v>
      </c>
      <c r="I13" s="373"/>
      <c r="J13" s="518" t="s">
        <v>556</v>
      </c>
      <c r="K13" s="176"/>
      <c r="L13" s="389"/>
      <c r="M13" s="315" t="str">
        <f>mergeValue(H13)</f>
        <v>Елабужский муниципальный район</v>
      </c>
      <c r="N13" s="296"/>
      <c r="O13" s="296"/>
      <c r="P13" s="296"/>
      <c r="Q13" s="296"/>
      <c r="R13" s="315" t="str">
        <f>K13&amp;"("&amp;L13&amp;")"</f>
        <v>()</v>
      </c>
      <c r="S13" s="248"/>
      <c r="T13" s="248"/>
      <c r="U13" s="371"/>
      <c r="V13" s="248"/>
      <c r="W13" s="248"/>
      <c r="X13" s="248"/>
      <c r="Y13" s="387"/>
      <c r="Z13" s="387"/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8"/>
      <c r="AP13" s="348"/>
      <c r="AQ13" s="348"/>
      <c r="AR13" s="348"/>
      <c r="AS13" s="348"/>
      <c r="AT13" s="348"/>
      <c r="AU13" s="348"/>
      <c r="AV13" s="348"/>
      <c r="AW13" s="348"/>
      <c r="AX13" s="348"/>
      <c r="AY13" s="348"/>
      <c r="AZ13" s="348"/>
      <c r="BA13" s="348"/>
      <c r="BB13" s="348"/>
      <c r="BC13" s="348"/>
      <c r="BD13" s="348"/>
      <c r="BE13" s="348"/>
      <c r="BF13" s="348"/>
      <c r="BG13" s="348"/>
      <c r="BH13" s="348"/>
      <c r="BI13" s="348"/>
      <c r="BJ13" s="348"/>
      <c r="BK13" s="348"/>
      <c r="BL13" s="348"/>
      <c r="BM13" s="348"/>
      <c r="BN13" s="348"/>
      <c r="BO13" s="348"/>
      <c r="BP13" s="348"/>
      <c r="BQ13" s="348"/>
      <c r="BR13" s="348"/>
      <c r="BS13" s="348"/>
      <c r="BT13" s="348"/>
      <c r="BU13" s="348"/>
      <c r="BV13" s="387"/>
      <c r="BW13" s="387"/>
      <c r="BX13" s="387"/>
      <c r="BY13" s="387"/>
      <c r="BZ13" s="387"/>
      <c r="CA13" s="387"/>
      <c r="CB13" s="387"/>
      <c r="CC13" s="387"/>
      <c r="CD13" s="387"/>
      <c r="CE13" s="387"/>
    </row>
    <row r="14" spans="1:256" s="388" customFormat="1" ht="18.95" customHeight="1">
      <c r="A14" s="89"/>
      <c r="B14" s="248" t="s">
        <v>451</v>
      </c>
      <c r="C14" s="736"/>
      <c r="D14" s="733"/>
      <c r="E14" s="738"/>
      <c r="F14" s="740"/>
      <c r="G14" s="733"/>
      <c r="H14" s="735"/>
      <c r="I14" s="695"/>
      <c r="J14" s="675">
        <v>1</v>
      </c>
      <c r="K14" s="686" t="s">
        <v>1495</v>
      </c>
      <c r="L14" s="370" t="s">
        <v>1496</v>
      </c>
      <c r="M14" s="315" t="str">
        <f>mergeValue(H14)</f>
        <v>Елабужский муниципальный район</v>
      </c>
      <c r="N14" s="296"/>
      <c r="O14" s="296"/>
      <c r="P14" s="296"/>
      <c r="Q14" s="296"/>
      <c r="R14" s="315" t="str">
        <f>K14&amp;" ("&amp;L14&amp;")"</f>
        <v>Город Елабуга (92626101)</v>
      </c>
      <c r="S14" s="248"/>
      <c r="T14" s="248"/>
      <c r="U14" s="371"/>
      <c r="V14" s="248"/>
      <c r="W14" s="248"/>
      <c r="X14" s="248"/>
      <c r="Y14" s="387"/>
      <c r="Z14" s="387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48"/>
      <c r="AL14" s="348"/>
      <c r="AM14" s="348"/>
      <c r="AN14" s="348"/>
      <c r="AO14" s="348"/>
      <c r="AP14" s="348"/>
      <c r="AQ14" s="348"/>
      <c r="AR14" s="348"/>
      <c r="AS14" s="348"/>
      <c r="AT14" s="348"/>
      <c r="AU14" s="348"/>
      <c r="AV14" s="348"/>
      <c r="AW14" s="348"/>
      <c r="AX14" s="348"/>
      <c r="AY14" s="348"/>
      <c r="AZ14" s="348"/>
      <c r="BA14" s="348"/>
      <c r="BB14" s="348"/>
      <c r="BC14" s="348"/>
      <c r="BD14" s="348"/>
      <c r="BE14" s="348"/>
      <c r="BF14" s="348"/>
      <c r="BG14" s="348"/>
      <c r="BH14" s="348"/>
      <c r="BI14" s="348"/>
      <c r="BJ14" s="348"/>
      <c r="BK14" s="348"/>
      <c r="BL14" s="348"/>
      <c r="BM14" s="348"/>
      <c r="BN14" s="348"/>
      <c r="BO14" s="348"/>
      <c r="BP14" s="348"/>
      <c r="BQ14" s="348"/>
      <c r="BR14" s="348"/>
      <c r="BS14" s="348"/>
      <c r="BT14" s="348"/>
      <c r="BU14" s="348"/>
      <c r="BV14" s="387"/>
      <c r="BW14" s="387"/>
      <c r="BX14" s="387"/>
      <c r="BY14" s="387"/>
      <c r="BZ14" s="387"/>
      <c r="CA14" s="387"/>
      <c r="CB14" s="387"/>
      <c r="CC14" s="387"/>
      <c r="CD14" s="387"/>
      <c r="CE14" s="387"/>
    </row>
    <row r="15" spans="1:256" s="130" customFormat="1" ht="0.95" customHeight="1">
      <c r="A15" s="34"/>
      <c r="B15" s="34" t="s">
        <v>448</v>
      </c>
      <c r="C15" s="353"/>
      <c r="D15" s="373"/>
      <c r="E15" s="301"/>
      <c r="F15" s="375"/>
      <c r="G15" s="375"/>
      <c r="H15" s="375"/>
      <c r="I15" s="375"/>
      <c r="J15" s="375"/>
      <c r="K15" s="375"/>
      <c r="L15" s="376"/>
      <c r="M15" s="523"/>
      <c r="N15" s="315"/>
      <c r="O15" s="315"/>
      <c r="P15" s="315"/>
      <c r="Q15" s="483" t="s">
        <v>21</v>
      </c>
      <c r="R15" s="315"/>
      <c r="S15" s="479"/>
      <c r="T15" s="479"/>
      <c r="U15" s="479"/>
      <c r="V15" s="479"/>
    </row>
    <row r="16" spans="1:256" s="130" customFormat="1" ht="21" customHeight="1">
      <c r="A16" s="129"/>
      <c r="B16" s="34"/>
      <c r="C16" s="355"/>
      <c r="D16" s="377"/>
      <c r="E16" s="377"/>
      <c r="F16" s="377"/>
      <c r="G16" s="377"/>
      <c r="H16" s="377"/>
      <c r="I16" s="377"/>
      <c r="J16" s="377"/>
      <c r="K16" s="377"/>
      <c r="L16" s="377"/>
      <c r="M16" s="315"/>
      <c r="N16" s="315"/>
      <c r="O16" s="315"/>
      <c r="P16" s="315"/>
      <c r="Q16" s="483"/>
      <c r="R16" s="315"/>
      <c r="S16" s="479"/>
      <c r="T16" s="479"/>
      <c r="U16" s="479"/>
      <c r="V16" s="479"/>
    </row>
    <row r="17" spans="1:22" s="130" customFormat="1">
      <c r="A17" s="129"/>
      <c r="B17" s="34"/>
      <c r="C17" s="355"/>
      <c r="D17" s="34"/>
      <c r="E17" s="34"/>
      <c r="F17" s="34"/>
      <c r="G17" s="34"/>
      <c r="H17" s="34"/>
      <c r="I17" s="34"/>
      <c r="J17" s="34"/>
      <c r="K17" s="34"/>
      <c r="L17" s="34"/>
      <c r="M17" s="315"/>
      <c r="N17" s="315"/>
      <c r="O17" s="315"/>
      <c r="P17" s="315"/>
      <c r="Q17" s="483"/>
      <c r="R17" s="315"/>
      <c r="S17" s="479"/>
      <c r="T17" s="479"/>
      <c r="U17" s="479"/>
      <c r="V17" s="479"/>
    </row>
    <row r="18" spans="1:22" s="130" customFormat="1" ht="0.75" customHeight="1">
      <c r="A18" s="129"/>
      <c r="B18" s="34"/>
      <c r="C18" s="355"/>
      <c r="D18" s="34"/>
      <c r="E18" s="34"/>
      <c r="F18" s="34"/>
      <c r="G18" s="34"/>
      <c r="H18" s="34"/>
      <c r="I18" s="34"/>
      <c r="J18" s="34"/>
      <c r="K18" s="34"/>
      <c r="L18" s="34"/>
      <c r="M18" s="315"/>
      <c r="N18" s="315"/>
      <c r="O18" s="315"/>
      <c r="P18" s="315"/>
      <c r="Q18" s="483"/>
      <c r="R18" s="315"/>
      <c r="S18" s="479"/>
      <c r="T18" s="479"/>
      <c r="U18" s="479"/>
      <c r="V18" s="479"/>
    </row>
    <row r="19" spans="1:22" s="379" customFormat="1" ht="10.5">
      <c r="A19" s="378"/>
      <c r="C19" s="380"/>
      <c r="D19" s="381"/>
      <c r="E19" s="381"/>
      <c r="M19" s="315"/>
      <c r="N19" s="315"/>
      <c r="O19" s="315"/>
      <c r="P19" s="315"/>
      <c r="Q19" s="483"/>
      <c r="R19" s="315"/>
      <c r="S19" s="479"/>
      <c r="T19" s="479"/>
      <c r="U19" s="479"/>
      <c r="V19" s="479"/>
    </row>
    <row r="20" spans="1:22" s="379" customFormat="1" ht="10.5">
      <c r="A20" s="378"/>
      <c r="C20" s="380"/>
      <c r="D20" s="381"/>
      <c r="E20" s="381"/>
      <c r="M20" s="315"/>
      <c r="N20" s="315"/>
      <c r="O20" s="315"/>
      <c r="P20" s="315"/>
      <c r="Q20" s="483"/>
      <c r="R20" s="315"/>
      <c r="S20" s="479"/>
      <c r="T20" s="479"/>
      <c r="U20" s="479"/>
      <c r="V20" s="479"/>
    </row>
  </sheetData>
  <sheetProtection password="FA9C" sheet="1" objects="1" scenarios="1" formatColumns="0" formatRows="0"/>
  <mergeCells count="16">
    <mergeCell ref="H13:H14"/>
    <mergeCell ref="C12:C14"/>
    <mergeCell ref="D12:D14"/>
    <mergeCell ref="E12:E14"/>
    <mergeCell ref="F13:F14"/>
    <mergeCell ref="G13:G14"/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0"/>
  <sheetViews>
    <sheetView showGridLines="0" topLeftCell="C4" zoomScaleNormal="100" workbookViewId="0">
      <selection activeCell="J37" sqref="J37"/>
    </sheetView>
  </sheetViews>
  <sheetFormatPr defaultRowHeight="11.25"/>
  <cols>
    <col min="1" max="2" width="3.7109375" style="311" hidden="1" customWidth="1"/>
    <col min="3" max="3" width="3.7109375" style="102" bestFit="1" customWidth="1"/>
    <col min="4" max="4" width="6.140625" style="102" customWidth="1"/>
    <col min="5" max="5" width="50.7109375" style="102" customWidth="1"/>
    <col min="6" max="6" width="33.85546875" style="102" customWidth="1"/>
    <col min="7" max="7" width="8.5703125" style="102" customWidth="1"/>
    <col min="8" max="8" width="3.7109375" style="102" customWidth="1"/>
    <col min="9" max="9" width="5.42578125" style="102" customWidth="1"/>
    <col min="10" max="10" width="47.85546875" style="102" customWidth="1"/>
    <col min="11" max="12" width="3.7109375" style="102" customWidth="1"/>
    <col min="13" max="13" width="5.7109375" style="102" customWidth="1"/>
    <col min="14" max="14" width="28.140625" style="102" customWidth="1"/>
    <col min="15" max="16" width="3.7109375" style="102" customWidth="1"/>
    <col min="17" max="17" width="5.7109375" style="102" customWidth="1"/>
    <col min="18" max="18" width="34.42578125" style="102" customWidth="1"/>
    <col min="19" max="19" width="30.7109375" style="102" customWidth="1"/>
    <col min="20" max="20" width="3.7109375" style="102" customWidth="1"/>
    <col min="21" max="16384" width="9.140625" style="102"/>
  </cols>
  <sheetData>
    <row r="1" spans="1:20" hidden="1">
      <c r="A1" s="320"/>
    </row>
    <row r="2" spans="1:20" hidden="1"/>
    <row r="3" spans="1:20" hidden="1"/>
    <row r="4" spans="1:20" ht="3" customHeight="1"/>
    <row r="5" spans="1:20" s="123" customFormat="1" ht="24.95" customHeight="1">
      <c r="A5" s="312"/>
      <c r="B5" s="312"/>
      <c r="D5" s="728" t="s">
        <v>430</v>
      </c>
      <c r="E5" s="729"/>
      <c r="F5" s="729"/>
      <c r="G5" s="729"/>
      <c r="H5" s="729"/>
      <c r="I5" s="729"/>
      <c r="J5" s="730"/>
      <c r="K5" s="578"/>
      <c r="L5" s="231"/>
      <c r="M5" s="231"/>
      <c r="N5" s="231"/>
      <c r="O5" s="231"/>
      <c r="P5" s="231"/>
      <c r="Q5" s="231"/>
      <c r="R5" s="231"/>
      <c r="S5" s="231"/>
    </row>
    <row r="6" spans="1:20" s="183" customFormat="1" hidden="1">
      <c r="A6" s="433"/>
      <c r="B6" s="433"/>
      <c r="D6" s="745"/>
      <c r="E6" s="746"/>
      <c r="F6" s="746"/>
      <c r="G6" s="746"/>
      <c r="H6" s="746"/>
      <c r="I6" s="746"/>
      <c r="J6" s="747"/>
    </row>
    <row r="7" spans="1:20" s="183" customFormat="1" hidden="1">
      <c r="A7" s="433"/>
      <c r="B7" s="433"/>
      <c r="E7" s="741"/>
      <c r="F7" s="741"/>
      <c r="G7" s="744"/>
      <c r="H7" s="744"/>
      <c r="I7" s="744"/>
      <c r="J7" s="744"/>
    </row>
    <row r="8" spans="1:20" s="183" customFormat="1" hidden="1">
      <c r="A8" s="433"/>
      <c r="B8" s="433"/>
      <c r="E8" s="741"/>
      <c r="F8" s="741"/>
      <c r="G8" s="744"/>
      <c r="H8" s="744"/>
      <c r="I8" s="744"/>
      <c r="J8" s="744"/>
    </row>
    <row r="9" spans="1:20" s="183" customFormat="1" hidden="1">
      <c r="A9" s="433"/>
      <c r="B9" s="433"/>
      <c r="E9" s="741"/>
      <c r="F9" s="741"/>
      <c r="G9" s="744"/>
      <c r="H9" s="744"/>
      <c r="I9" s="744"/>
      <c r="J9" s="744"/>
    </row>
    <row r="10" spans="1:20" s="183" customFormat="1" hidden="1">
      <c r="A10" s="433"/>
      <c r="B10" s="433"/>
      <c r="E10" s="741"/>
      <c r="F10" s="741"/>
      <c r="G10" s="744"/>
      <c r="H10" s="744"/>
      <c r="I10" s="744"/>
      <c r="J10" s="744"/>
    </row>
    <row r="11" spans="1:20" s="183" customFormat="1" hidden="1">
      <c r="A11" s="433"/>
      <c r="B11" s="433"/>
      <c r="D11" s="165"/>
      <c r="E11" s="741"/>
      <c r="F11" s="741"/>
      <c r="G11" s="166"/>
      <c r="H11" s="211"/>
      <c r="I11" s="211"/>
      <c r="J11" s="165"/>
      <c r="K11" s="166"/>
      <c r="L11" s="165"/>
      <c r="M11" s="165"/>
      <c r="N11" s="166"/>
      <c r="O11" s="166"/>
      <c r="P11" s="165"/>
      <c r="Q11" s="165"/>
      <c r="R11" s="166"/>
    </row>
    <row r="12" spans="1:20" s="183" customFormat="1" hidden="1">
      <c r="A12" s="433"/>
      <c r="B12" s="433"/>
      <c r="E12" s="741"/>
      <c r="F12" s="741"/>
      <c r="G12" s="166"/>
      <c r="H12" s="211"/>
      <c r="I12" s="211"/>
      <c r="J12" s="210"/>
      <c r="K12" s="165"/>
      <c r="L12" s="165"/>
      <c r="M12" s="165"/>
      <c r="N12" s="166"/>
      <c r="O12" s="165"/>
      <c r="P12" s="165"/>
      <c r="Q12" s="165"/>
      <c r="R12" s="166"/>
    </row>
    <row r="13" spans="1:20" s="183" customFormat="1" hidden="1">
      <c r="A13" s="433"/>
      <c r="B13" s="433"/>
      <c r="E13" s="743"/>
      <c r="F13" s="743"/>
      <c r="G13" s="251"/>
      <c r="H13" s="211"/>
      <c r="I13" s="165"/>
      <c r="J13" s="165"/>
      <c r="K13" s="165"/>
      <c r="L13" s="165"/>
      <c r="M13" s="165"/>
      <c r="N13" s="166"/>
      <c r="O13" s="165"/>
      <c r="P13" s="165"/>
      <c r="Q13" s="165"/>
      <c r="R13" s="166"/>
    </row>
    <row r="14" spans="1:20" s="183" customFormat="1" hidden="1">
      <c r="A14" s="433"/>
      <c r="B14" s="433"/>
    </row>
    <row r="15" spans="1:20" hidden="1"/>
    <row r="16" spans="1:20" s="123" customFormat="1" ht="3" customHeight="1">
      <c r="A16" s="312"/>
      <c r="B16" s="312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4"/>
      <c r="T16" s="167"/>
    </row>
    <row r="17" spans="1:20" ht="27" customHeight="1">
      <c r="D17" s="742" t="s">
        <v>95</v>
      </c>
      <c r="E17" s="742" t="s">
        <v>299</v>
      </c>
      <c r="F17" s="742" t="s">
        <v>83</v>
      </c>
      <c r="G17" s="742" t="s">
        <v>488</v>
      </c>
      <c r="H17" s="742" t="s">
        <v>95</v>
      </c>
      <c r="I17" s="742"/>
      <c r="J17" s="742" t="s">
        <v>23</v>
      </c>
      <c r="K17" s="748" t="s">
        <v>516</v>
      </c>
      <c r="L17" s="748"/>
      <c r="M17" s="748"/>
      <c r="N17" s="748"/>
      <c r="O17" s="748" t="s">
        <v>515</v>
      </c>
      <c r="P17" s="748"/>
      <c r="Q17" s="748"/>
      <c r="R17" s="748"/>
      <c r="S17" s="742" t="s">
        <v>247</v>
      </c>
    </row>
    <row r="18" spans="1:20" ht="30.75" customHeight="1">
      <c r="D18" s="742"/>
      <c r="E18" s="742"/>
      <c r="F18" s="742"/>
      <c r="G18" s="742"/>
      <c r="H18" s="742"/>
      <c r="I18" s="742"/>
      <c r="J18" s="742"/>
      <c r="K18" s="117" t="s">
        <v>302</v>
      </c>
      <c r="L18" s="742" t="s">
        <v>95</v>
      </c>
      <c r="M18" s="742"/>
      <c r="N18" s="117" t="s">
        <v>233</v>
      </c>
      <c r="O18" s="117" t="s">
        <v>302</v>
      </c>
      <c r="P18" s="742" t="s">
        <v>95</v>
      </c>
      <c r="Q18" s="742"/>
      <c r="R18" s="117" t="s">
        <v>233</v>
      </c>
      <c r="S18" s="742"/>
    </row>
    <row r="19" spans="1:20" s="529" customFormat="1" ht="12" customHeight="1">
      <c r="A19" s="528"/>
      <c r="B19" s="528"/>
      <c r="D19" s="41" t="s">
        <v>96</v>
      </c>
      <c r="E19" s="41" t="s">
        <v>52</v>
      </c>
      <c r="F19" s="41" t="s">
        <v>53</v>
      </c>
      <c r="G19" s="41" t="s">
        <v>54</v>
      </c>
      <c r="H19" s="749" t="s">
        <v>71</v>
      </c>
      <c r="I19" s="749"/>
      <c r="J19" s="41" t="s">
        <v>72</v>
      </c>
      <c r="K19" s="41" t="s">
        <v>186</v>
      </c>
      <c r="L19" s="749" t="s">
        <v>187</v>
      </c>
      <c r="M19" s="749"/>
      <c r="N19" s="41" t="s">
        <v>211</v>
      </c>
      <c r="O19" s="41" t="s">
        <v>212</v>
      </c>
      <c r="P19" s="749" t="s">
        <v>213</v>
      </c>
      <c r="Q19" s="749"/>
      <c r="R19" s="41" t="s">
        <v>214</v>
      </c>
      <c r="S19" s="41" t="s">
        <v>215</v>
      </c>
    </row>
    <row r="20" spans="1:20" ht="14.25" hidden="1">
      <c r="C20" s="427"/>
      <c r="D20" s="472">
        <v>0</v>
      </c>
      <c r="E20" s="524"/>
      <c r="F20" s="524"/>
      <c r="G20" s="125"/>
      <c r="H20" s="525"/>
      <c r="I20" s="525"/>
      <c r="J20" s="329"/>
      <c r="K20" s="125"/>
      <c r="L20" s="329"/>
      <c r="M20" s="329"/>
      <c r="N20" s="526"/>
      <c r="O20" s="125"/>
      <c r="P20" s="329"/>
      <c r="Q20" s="329"/>
      <c r="R20" s="527"/>
      <c r="S20" s="125"/>
      <c r="T20" s="230"/>
    </row>
    <row r="21" spans="1:20" s="674" customFormat="1" ht="18.95" customHeight="1">
      <c r="A21" s="306">
        <v>4</v>
      </c>
      <c r="C21" s="427"/>
      <c r="D21" s="750">
        <v>1</v>
      </c>
      <c r="E21" s="752" t="s">
        <v>389</v>
      </c>
      <c r="F21" s="754" t="s">
        <v>698</v>
      </c>
      <c r="G21" s="757" t="s">
        <v>88</v>
      </c>
      <c r="H21" s="750"/>
      <c r="I21" s="750">
        <v>1</v>
      </c>
      <c r="J21" s="762"/>
      <c r="K21" s="761" t="s">
        <v>88</v>
      </c>
      <c r="L21" s="763"/>
      <c r="M21" s="763" t="s">
        <v>96</v>
      </c>
      <c r="N21" s="759"/>
      <c r="O21" s="761" t="s">
        <v>88</v>
      </c>
      <c r="P21" s="689"/>
      <c r="Q21" s="689" t="s">
        <v>96</v>
      </c>
      <c r="R21" s="697"/>
      <c r="S21" s="684"/>
    </row>
    <row r="22" spans="1:20" s="674" customFormat="1" ht="18.95" customHeight="1">
      <c r="A22" s="306"/>
      <c r="C22" s="183"/>
      <c r="D22" s="751"/>
      <c r="E22" s="753"/>
      <c r="F22" s="755"/>
      <c r="G22" s="758"/>
      <c r="H22" s="751"/>
      <c r="I22" s="751"/>
      <c r="J22" s="753"/>
      <c r="K22" s="758"/>
      <c r="L22" s="751"/>
      <c r="M22" s="751"/>
      <c r="N22" s="760"/>
      <c r="O22" s="758"/>
      <c r="P22" s="330"/>
      <c r="Q22" s="121"/>
      <c r="R22" s="121"/>
      <c r="S22" s="122"/>
    </row>
    <row r="23" spans="1:20" s="674" customFormat="1" ht="18.95" customHeight="1">
      <c r="A23" s="306"/>
      <c r="C23" s="183"/>
      <c r="D23" s="751"/>
      <c r="E23" s="753"/>
      <c r="F23" s="755"/>
      <c r="G23" s="758"/>
      <c r="H23" s="751"/>
      <c r="I23" s="751"/>
      <c r="J23" s="753"/>
      <c r="K23" s="758"/>
      <c r="L23" s="120"/>
      <c r="M23" s="121"/>
      <c r="N23" s="121"/>
      <c r="O23" s="121"/>
      <c r="P23" s="121"/>
      <c r="Q23" s="121"/>
      <c r="R23" s="121"/>
      <c r="S23" s="122"/>
    </row>
    <row r="24" spans="1:20" s="674" customFormat="1" ht="18.75" customHeight="1">
      <c r="A24" s="306"/>
      <c r="C24" s="183"/>
      <c r="D24" s="751"/>
      <c r="E24" s="753"/>
      <c r="F24" s="756"/>
      <c r="G24" s="758"/>
      <c r="H24" s="120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2"/>
    </row>
    <row r="25" spans="1:20" ht="17.100000000000001" customHeight="1">
      <c r="D25" s="120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2"/>
    </row>
    <row r="26" spans="1:20" ht="3" customHeight="1"/>
    <row r="27" spans="1:20" hidden="1"/>
    <row r="28" spans="1:20" ht="0.95" customHeight="1"/>
    <row r="29" spans="1:20" ht="23.25" customHeight="1"/>
    <row r="30" spans="1:20" ht="3" customHeight="1"/>
  </sheetData>
  <sheetProtection password="FA9C" sheet="1" objects="1" scenarios="1" formatColumns="0" formatRows="0"/>
  <dataConsolidate leftLabels="1"/>
  <mergeCells count="39">
    <mergeCell ref="N21:N22"/>
    <mergeCell ref="O21:O22"/>
    <mergeCell ref="I21:I23"/>
    <mergeCell ref="J21:J23"/>
    <mergeCell ref="K21:K23"/>
    <mergeCell ref="L21:L22"/>
    <mergeCell ref="M21:M22"/>
    <mergeCell ref="D21:D24"/>
    <mergeCell ref="E21:E24"/>
    <mergeCell ref="F21:F24"/>
    <mergeCell ref="G21:G24"/>
    <mergeCell ref="H21:H23"/>
    <mergeCell ref="H19:I19"/>
    <mergeCell ref="L18:M18"/>
    <mergeCell ref="P18:Q18"/>
    <mergeCell ref="L19:M19"/>
    <mergeCell ref="P19:Q19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D5:J5"/>
    <mergeCell ref="E11:F11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</mergeCells>
  <phoneticPr fontId="8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allowBlank="1" showInputMessage="1" showErrorMessage="1" prompt="Для выбора выполните двойной щелчок левой клавиши мыши по соответствующей ячейке." sqref="G21 K21 O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list" showInputMessage="1" showErrorMessage="1" errorTitle="Ошибка" error="Выберите значение из списка" sqref="J21:J23">
      <formula1>name_rates_4_filter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213</v>
      </c>
    </row>
    <row r="2" spans="1:20" ht="22.5">
      <c r="F2" s="765" t="s">
        <v>525</v>
      </c>
      <c r="G2" s="766"/>
      <c r="H2" s="767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33" t="s">
        <v>496</v>
      </c>
      <c r="G4" s="733"/>
      <c r="H4" s="733"/>
      <c r="I4" s="768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68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06.05.2022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69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 t="str">
        <f>IF('Перечень тарифов'!R21="","наименование отсутствует","" &amp; 'Перечень тарифов'!R21 &amp; "")</f>
        <v>наименование отсутствует</v>
      </c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69"/>
      <c r="B9" s="317"/>
      <c r="C9" s="317"/>
      <c r="D9" s="317"/>
      <c r="F9" s="457" t="str">
        <f>"3." &amp;mergeValue(A9)</f>
        <v>3.1</v>
      </c>
      <c r="G9" s="538" t="s">
        <v>529</v>
      </c>
      <c r="H9" s="441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69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69"/>
      <c r="B11" s="769">
        <v>1</v>
      </c>
      <c r="C11" s="585"/>
      <c r="D11" s="585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Республика Татарстан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69"/>
      <c r="B12" s="769"/>
      <c r="C12" s="769">
        <v>1</v>
      </c>
      <c r="D12" s="585"/>
      <c r="F12" s="457" t="str">
        <f>"4."&amp;mergeValue(A12) &amp;"."&amp;mergeValue(B12)&amp;"."&amp;mergeValue(C12)</f>
        <v>4.1.1.1</v>
      </c>
      <c r="G12" s="463" t="s">
        <v>531</v>
      </c>
      <c r="H12" s="441" t="str">
        <f>IF(Территории!H13="","","" &amp; Территории!H13 &amp; "")</f>
        <v>Елабужский муниципальный район</v>
      </c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56.25">
      <c r="A13" s="769"/>
      <c r="B13" s="769"/>
      <c r="C13" s="769"/>
      <c r="D13" s="585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 t="str">
        <f>IF(Территории!R14="","","" &amp; Территории!R14 &amp; "")</f>
        <v>Город Елабуга (92626101)</v>
      </c>
      <c r="I13" s="678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450" customFormat="1" ht="3" customHeight="1">
      <c r="A14" s="452"/>
      <c r="B14" s="452"/>
      <c r="C14" s="452"/>
      <c r="D14" s="452"/>
      <c r="F14" s="449"/>
      <c r="G14" s="539"/>
      <c r="H14" s="540"/>
      <c r="I14" s="341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</row>
    <row r="15" spans="1:20" s="450" customFormat="1" ht="15" customHeight="1">
      <c r="A15" s="452"/>
      <c r="B15" s="452"/>
      <c r="C15" s="452"/>
      <c r="D15" s="452"/>
      <c r="F15" s="449"/>
      <c r="G15" s="764" t="s">
        <v>631</v>
      </c>
      <c r="H15" s="764"/>
      <c r="I15" s="341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rgb="FFEAEBEE"/>
    <pageSetUpPr fitToPage="1"/>
  </sheetPr>
  <dimension ref="A1:Q15"/>
  <sheetViews>
    <sheetView showGridLines="0" topLeftCell="C4" zoomScaleNormal="100" workbookViewId="0">
      <selection activeCell="G10" sqref="G10:G13"/>
    </sheetView>
  </sheetViews>
  <sheetFormatPr defaultColWidth="10.5703125" defaultRowHeight="14.25"/>
  <cols>
    <col min="1" max="1" width="9.140625" style="96" hidden="1" customWidth="1"/>
    <col min="2" max="2" width="9.140625" style="248" hidden="1" customWidth="1"/>
    <col min="3" max="3" width="3.7109375" style="87" customWidth="1"/>
    <col min="4" max="4" width="6.28515625" style="34" bestFit="1" customWidth="1"/>
    <col min="5" max="5" width="64.140625" style="34" customWidth="1"/>
    <col min="6" max="7" width="35.7109375" style="34" customWidth="1"/>
    <col min="8" max="8" width="115.7109375" style="34" customWidth="1"/>
    <col min="9" max="9" width="10.5703125" style="34"/>
    <col min="10" max="11" width="10.5703125" style="315"/>
    <col min="12" max="16384" width="10.5703125" style="34"/>
  </cols>
  <sheetData>
    <row r="1" spans="1:17" hidden="1">
      <c r="N1" s="535"/>
      <c r="O1" s="535"/>
      <c r="Q1" s="535"/>
    </row>
    <row r="2" spans="1:17" hidden="1"/>
    <row r="3" spans="1:17" hidden="1"/>
    <row r="4" spans="1:17" ht="3" customHeight="1">
      <c r="C4" s="86"/>
      <c r="D4" s="35"/>
      <c r="E4" s="35"/>
      <c r="F4" s="35"/>
      <c r="G4" s="36"/>
      <c r="H4" s="36"/>
    </row>
    <row r="5" spans="1:17" ht="26.1" customHeight="1">
      <c r="C5" s="86"/>
      <c r="D5" s="772" t="s">
        <v>635</v>
      </c>
      <c r="E5" s="772"/>
      <c r="F5" s="772"/>
      <c r="G5" s="772"/>
      <c r="H5" s="579"/>
    </row>
    <row r="6" spans="1:17" ht="3" customHeight="1">
      <c r="C6" s="86"/>
      <c r="D6" s="35"/>
      <c r="E6" s="84"/>
      <c r="F6" s="606"/>
      <c r="G6" s="83"/>
      <c r="H6" s="411"/>
    </row>
    <row r="7" spans="1:17">
      <c r="C7" s="86"/>
      <c r="D7" s="770" t="s">
        <v>496</v>
      </c>
      <c r="E7" s="770"/>
      <c r="F7" s="770"/>
      <c r="G7" s="770"/>
      <c r="H7" s="771" t="s">
        <v>497</v>
      </c>
    </row>
    <row r="8" spans="1:17">
      <c r="C8" s="86"/>
      <c r="D8" s="103" t="s">
        <v>95</v>
      </c>
      <c r="E8" s="115" t="s">
        <v>499</v>
      </c>
      <c r="F8" s="115" t="s">
        <v>491</v>
      </c>
      <c r="G8" s="115" t="s">
        <v>498</v>
      </c>
      <c r="H8" s="771"/>
    </row>
    <row r="9" spans="1:17" ht="12" customHeight="1">
      <c r="C9" s="86"/>
      <c r="D9" s="41" t="s">
        <v>96</v>
      </c>
      <c r="E9" s="41" t="s">
        <v>52</v>
      </c>
      <c r="F9" s="41" t="s">
        <v>53</v>
      </c>
      <c r="G9" s="41" t="s">
        <v>54</v>
      </c>
      <c r="H9" s="41" t="s">
        <v>71</v>
      </c>
    </row>
    <row r="10" spans="1:17" ht="21" customHeight="1">
      <c r="A10" s="410"/>
      <c r="C10" s="86"/>
      <c r="D10" s="249" t="s">
        <v>96</v>
      </c>
      <c r="E10" s="605" t="s">
        <v>636</v>
      </c>
      <c r="F10" s="656" t="s">
        <v>3297</v>
      </c>
      <c r="G10" s="698" t="s">
        <v>3300</v>
      </c>
      <c r="H10" s="773" t="s">
        <v>638</v>
      </c>
    </row>
    <row r="11" spans="1:17" ht="21" customHeight="1">
      <c r="A11" s="410"/>
      <c r="C11" s="86"/>
      <c r="D11" s="249" t="s">
        <v>52</v>
      </c>
      <c r="E11" s="636" t="s">
        <v>686</v>
      </c>
      <c r="F11" s="656" t="s">
        <v>3297</v>
      </c>
      <c r="G11" s="653" t="s">
        <v>3300</v>
      </c>
      <c r="H11" s="774"/>
    </row>
    <row r="12" spans="1:17" ht="21" customHeight="1">
      <c r="A12" s="97"/>
      <c r="C12" s="46"/>
      <c r="D12" s="249" t="s">
        <v>53</v>
      </c>
      <c r="E12" s="605" t="s">
        <v>639</v>
      </c>
      <c r="F12" s="656" t="s">
        <v>3298</v>
      </c>
      <c r="G12" s="653" t="s">
        <v>3301</v>
      </c>
      <c r="H12" s="774"/>
      <c r="I12" s="315"/>
      <c r="K12" s="34"/>
    </row>
    <row r="13" spans="1:17" ht="21" customHeight="1">
      <c r="A13" s="97"/>
      <c r="C13" s="46"/>
      <c r="D13" s="249" t="s">
        <v>54</v>
      </c>
      <c r="E13" s="605" t="s">
        <v>640</v>
      </c>
      <c r="F13" s="656" t="s">
        <v>3299</v>
      </c>
      <c r="G13" s="653" t="s">
        <v>3302</v>
      </c>
      <c r="H13" s="774"/>
      <c r="I13" s="315"/>
      <c r="K13" s="34"/>
    </row>
    <row r="14" spans="1:17" ht="18.75" customHeight="1">
      <c r="A14" s="410"/>
      <c r="C14" s="86"/>
      <c r="D14" s="116"/>
      <c r="E14" s="609" t="s">
        <v>330</v>
      </c>
      <c r="F14" s="421"/>
      <c r="G14" s="419"/>
      <c r="H14" s="775"/>
    </row>
    <row r="15" spans="1:17">
      <c r="D15" s="611"/>
      <c r="E15" s="611"/>
      <c r="F15" s="611"/>
      <c r="G15" s="611"/>
      <c r="H15" s="611"/>
    </row>
  </sheetData>
  <sheetProtection password="FA9C" sheet="1" objects="1" scenarios="1" formatColumns="0" formatRows="0"/>
  <dataConsolidate/>
  <mergeCells count="4">
    <mergeCell ref="D7:G7"/>
    <mergeCell ref="H7:H8"/>
    <mergeCell ref="D5:G5"/>
    <mergeCell ref="H10:H14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H10 E13 F10:F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3">
      <formula1>900</formula1>
    </dataValidation>
  </dataValidations>
  <hyperlinks>
    <hyperlink ref="G10" location="'Форма 2.13'!$G$10" tooltip="Кликните по гиперссылке, чтобы перейти по ссылке на обосновывающие документы или отредактировать её" display="https://portal.eias.ru/Portal/DownloadPage.aspx?type=12&amp;guid=84f5b38b-baa1-44c1-9f43-d149d370877c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213</v>
      </c>
    </row>
    <row r="2" spans="1:20" ht="22.5">
      <c r="F2" s="765" t="s">
        <v>525</v>
      </c>
      <c r="G2" s="766"/>
      <c r="H2" s="767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33" t="s">
        <v>496</v>
      </c>
      <c r="G4" s="733"/>
      <c r="H4" s="733"/>
      <c r="I4" s="768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676" t="s">
        <v>95</v>
      </c>
      <c r="G5" s="459" t="s">
        <v>499</v>
      </c>
      <c r="H5" s="688" t="s">
        <v>491</v>
      </c>
      <c r="I5" s="768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691">
        <v>1</v>
      </c>
      <c r="G7" s="538" t="s">
        <v>526</v>
      </c>
      <c r="H7" s="680" t="str">
        <f>IF(dateCh="","",dateCh)</f>
        <v>06.05.2022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69">
        <v>1</v>
      </c>
      <c r="B8" s="317"/>
      <c r="C8" s="317"/>
      <c r="D8" s="317"/>
      <c r="F8" s="691" t="str">
        <f>"2." &amp;mergeValue(A8)</f>
        <v>2.1</v>
      </c>
      <c r="G8" s="538" t="s">
        <v>528</v>
      </c>
      <c r="H8" s="680" t="str">
        <f>IF('Перечень тарифов'!R21="","наименование отсутствует","" &amp; 'Перечень тарифов'!R21 &amp; "")</f>
        <v>наименование отсутствует</v>
      </c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69"/>
      <c r="B9" s="317"/>
      <c r="C9" s="317"/>
      <c r="D9" s="317"/>
      <c r="F9" s="691" t="str">
        <f>"3." &amp;mergeValue(A9)</f>
        <v>3.1</v>
      </c>
      <c r="G9" s="538" t="s">
        <v>529</v>
      </c>
      <c r="H9" s="680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69"/>
      <c r="B10" s="317"/>
      <c r="C10" s="317"/>
      <c r="D10" s="317"/>
      <c r="F10" s="691" t="str">
        <f>"4."&amp;mergeValue(A10)</f>
        <v>4.1</v>
      </c>
      <c r="G10" s="538" t="s">
        <v>530</v>
      </c>
      <c r="H10" s="688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69"/>
      <c r="B11" s="769">
        <v>1</v>
      </c>
      <c r="C11" s="677"/>
      <c r="D11" s="677"/>
      <c r="F11" s="691" t="str">
        <f>"4."&amp;mergeValue(A11) &amp;"."&amp;mergeValue(B11)</f>
        <v>4.1.1</v>
      </c>
      <c r="G11" s="448" t="s">
        <v>630</v>
      </c>
      <c r="H11" s="680" t="str">
        <f>IF(region_name="","",region_name)</f>
        <v>Республика Татарстан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69"/>
      <c r="B12" s="769"/>
      <c r="C12" s="769">
        <v>1</v>
      </c>
      <c r="D12" s="677"/>
      <c r="F12" s="691" t="str">
        <f>"4."&amp;mergeValue(A12) &amp;"."&amp;mergeValue(B12)&amp;"."&amp;mergeValue(C12)</f>
        <v>4.1.1.1</v>
      </c>
      <c r="G12" s="463" t="s">
        <v>531</v>
      </c>
      <c r="H12" s="680" t="str">
        <f>IF(Территории!H13="","","" &amp; Территории!H13 &amp; "")</f>
        <v>Елабужский муниципальный район</v>
      </c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56.25">
      <c r="A13" s="769"/>
      <c r="B13" s="769"/>
      <c r="C13" s="769"/>
      <c r="D13" s="677">
        <v>1</v>
      </c>
      <c r="F13" s="691" t="str">
        <f>"4."&amp;mergeValue(A13) &amp;"."&amp;mergeValue(B13)&amp;"."&amp;mergeValue(C13)&amp;"."&amp;mergeValue(D13)</f>
        <v>4.1.1.1.1</v>
      </c>
      <c r="G13" s="541" t="s">
        <v>532</v>
      </c>
      <c r="H13" s="680" t="str">
        <f>IF(Территории!R14="","","" &amp; Территории!R14 &amp; "")</f>
        <v>Город Елабуга (92626101)</v>
      </c>
      <c r="I13" s="678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450" customFormat="1" ht="3" customHeight="1">
      <c r="A14" s="452"/>
      <c r="B14" s="452"/>
      <c r="C14" s="452"/>
      <c r="D14" s="452"/>
      <c r="F14" s="449"/>
      <c r="G14" s="539"/>
      <c r="H14" s="540"/>
      <c r="I14" s="341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</row>
    <row r="15" spans="1:20" s="450" customFormat="1" ht="15" customHeight="1">
      <c r="A15" s="452"/>
      <c r="B15" s="452"/>
      <c r="C15" s="452"/>
      <c r="D15" s="452"/>
      <c r="F15" s="449"/>
      <c r="G15" s="764" t="s">
        <v>631</v>
      </c>
      <c r="H15" s="764"/>
      <c r="I15" s="341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_1">
    <tabColor rgb="FFEAEBEE"/>
  </sheetPr>
  <dimension ref="A1:AF34"/>
  <sheetViews>
    <sheetView showGridLines="0" topLeftCell="C11" zoomScaleNormal="100" workbookViewId="0">
      <selection activeCell="K20" sqref="K20"/>
    </sheetView>
  </sheetViews>
  <sheetFormatPr defaultColWidth="10.5703125" defaultRowHeight="14.25"/>
  <cols>
    <col min="1" max="1" width="9.140625" style="96" hidden="1" customWidth="1"/>
    <col min="2" max="2" width="9.140625" style="248" hidden="1" customWidth="1"/>
    <col min="3" max="3" width="3.7109375" style="87" customWidth="1"/>
    <col min="4" max="4" width="6.28515625" style="34" bestFit="1" customWidth="1"/>
    <col min="5" max="5" width="46.7109375" style="34" customWidth="1"/>
    <col min="6" max="6" width="35.7109375" style="34" customWidth="1"/>
    <col min="7" max="7" width="3.7109375" style="34" customWidth="1"/>
    <col min="8" max="9" width="11.7109375" style="34" customWidth="1"/>
    <col min="10" max="11" width="35.7109375" style="34" customWidth="1"/>
    <col min="12" max="12" width="84.85546875" style="34" customWidth="1"/>
    <col min="13" max="13" width="10.5703125" style="34"/>
    <col min="14" max="15" width="10.5703125" style="315"/>
    <col min="16" max="16384" width="10.5703125" style="34"/>
  </cols>
  <sheetData>
    <row r="1" spans="1:32" hidden="1">
      <c r="S1" s="482"/>
      <c r="AF1" s="535"/>
    </row>
    <row r="2" spans="1:32" hidden="1"/>
    <row r="3" spans="1:32" hidden="1"/>
    <row r="4" spans="1:32" ht="3" customHeight="1">
      <c r="C4" s="86"/>
      <c r="D4" s="35"/>
      <c r="E4" s="35"/>
      <c r="F4" s="35"/>
      <c r="G4" s="35"/>
      <c r="H4" s="35"/>
      <c r="I4" s="35"/>
      <c r="J4" s="35"/>
      <c r="K4" s="36"/>
      <c r="L4" s="36"/>
    </row>
    <row r="5" spans="1:32" ht="26.1" customHeight="1">
      <c r="C5" s="86"/>
      <c r="D5" s="772" t="s">
        <v>641</v>
      </c>
      <c r="E5" s="772"/>
      <c r="F5" s="772"/>
      <c r="G5" s="772"/>
      <c r="H5" s="772"/>
      <c r="I5" s="772"/>
      <c r="J5" s="772"/>
      <c r="K5" s="772"/>
      <c r="L5" s="458"/>
    </row>
    <row r="6" spans="1:32" ht="3" customHeight="1">
      <c r="C6" s="86"/>
      <c r="D6" s="35"/>
      <c r="E6" s="84"/>
      <c r="F6" s="84"/>
      <c r="G6" s="606"/>
      <c r="H6" s="606"/>
      <c r="I6" s="606"/>
      <c r="J6" s="84"/>
      <c r="K6" s="83"/>
      <c r="L6" s="411"/>
    </row>
    <row r="7" spans="1:32" ht="18.75">
      <c r="C7" s="86"/>
      <c r="D7" s="35"/>
      <c r="E7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F7" s="790" t="str">
        <f>IF(datePr_ch="",IF(datePr="","",datePr),datePr_ch)</f>
        <v>27.04.2022</v>
      </c>
      <c r="G7" s="790"/>
      <c r="H7" s="790"/>
      <c r="I7" s="790"/>
      <c r="J7" s="790"/>
      <c r="K7" s="790"/>
      <c r="L7" s="669"/>
      <c r="M7" s="286"/>
    </row>
    <row r="8" spans="1:32" ht="18.75">
      <c r="C8" s="86"/>
      <c r="D8" s="35"/>
      <c r="E8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F8" s="790" t="str">
        <f>IF(numberPr_ch="",IF(numberPr="","",numberPr),numberPr_ch)</f>
        <v>53-22/2002</v>
      </c>
      <c r="G8" s="790"/>
      <c r="H8" s="790"/>
      <c r="I8" s="790"/>
      <c r="J8" s="790"/>
      <c r="K8" s="790"/>
      <c r="L8" s="669"/>
      <c r="M8" s="286"/>
    </row>
    <row r="9" spans="1:32">
      <c r="C9" s="86"/>
      <c r="D9" s="35"/>
      <c r="E9" s="606"/>
      <c r="F9" s="606"/>
      <c r="G9" s="606"/>
      <c r="H9" s="606"/>
      <c r="I9" s="606"/>
      <c r="J9" s="606"/>
      <c r="K9" s="83"/>
      <c r="L9" s="411"/>
    </row>
    <row r="10" spans="1:32" ht="21" customHeight="1">
      <c r="C10" s="86"/>
      <c r="D10" s="770" t="s">
        <v>496</v>
      </c>
      <c r="E10" s="770"/>
      <c r="F10" s="770"/>
      <c r="G10" s="770"/>
      <c r="H10" s="770"/>
      <c r="I10" s="770"/>
      <c r="J10" s="770"/>
      <c r="K10" s="770"/>
      <c r="L10" s="771" t="s">
        <v>497</v>
      </c>
    </row>
    <row r="11" spans="1:32" ht="21" customHeight="1">
      <c r="C11" s="86"/>
      <c r="D11" s="786" t="s">
        <v>95</v>
      </c>
      <c r="E11" s="788" t="s">
        <v>299</v>
      </c>
      <c r="F11" s="788" t="s">
        <v>23</v>
      </c>
      <c r="G11" s="791" t="s">
        <v>642</v>
      </c>
      <c r="H11" s="792"/>
      <c r="I11" s="793"/>
      <c r="J11" s="788" t="s">
        <v>491</v>
      </c>
      <c r="K11" s="788" t="s">
        <v>498</v>
      </c>
      <c r="L11" s="771"/>
    </row>
    <row r="12" spans="1:32" ht="21" customHeight="1">
      <c r="C12" s="86"/>
      <c r="D12" s="787"/>
      <c r="E12" s="789"/>
      <c r="F12" s="789"/>
      <c r="G12" s="776" t="s">
        <v>643</v>
      </c>
      <c r="H12" s="777"/>
      <c r="I12" s="115" t="s">
        <v>644</v>
      </c>
      <c r="J12" s="789"/>
      <c r="K12" s="789"/>
      <c r="L12" s="771"/>
    </row>
    <row r="13" spans="1:32" ht="12" customHeight="1">
      <c r="C13" s="86"/>
      <c r="D13" s="41" t="s">
        <v>96</v>
      </c>
      <c r="E13" s="41" t="s">
        <v>52</v>
      </c>
      <c r="F13" s="41" t="s">
        <v>53</v>
      </c>
      <c r="G13" s="778" t="s">
        <v>54</v>
      </c>
      <c r="H13" s="778"/>
      <c r="I13" s="41" t="s">
        <v>71</v>
      </c>
      <c r="J13" s="41" t="s">
        <v>72</v>
      </c>
      <c r="K13" s="41" t="s">
        <v>186</v>
      </c>
      <c r="L13" s="41" t="s">
        <v>187</v>
      </c>
    </row>
    <row r="14" spans="1:32" ht="14.25" customHeight="1">
      <c r="A14" s="410"/>
      <c r="C14" s="86"/>
      <c r="D14" s="610">
        <v>1</v>
      </c>
      <c r="E14" s="784" t="s">
        <v>645</v>
      </c>
      <c r="F14" s="785"/>
      <c r="G14" s="785"/>
      <c r="H14" s="785"/>
      <c r="I14" s="785"/>
      <c r="J14" s="785"/>
      <c r="K14" s="785"/>
      <c r="L14" s="184"/>
      <c r="M14" s="612"/>
    </row>
    <row r="15" spans="1:32" ht="56.25">
      <c r="A15" s="410"/>
      <c r="C15" s="86"/>
      <c r="D15" s="610" t="s">
        <v>297</v>
      </c>
      <c r="E15" s="417" t="s">
        <v>500</v>
      </c>
      <c r="F15" s="417" t="s">
        <v>500</v>
      </c>
      <c r="G15" s="779" t="s">
        <v>500</v>
      </c>
      <c r="H15" s="780"/>
      <c r="I15" s="417" t="s">
        <v>500</v>
      </c>
      <c r="J15" s="656" t="s">
        <v>2734</v>
      </c>
      <c r="K15" s="668"/>
      <c r="L15" s="284" t="s">
        <v>646</v>
      </c>
      <c r="M15" s="612"/>
    </row>
    <row r="16" spans="1:32" ht="18.75">
      <c r="A16" s="410"/>
      <c r="B16" s="248">
        <v>3</v>
      </c>
      <c r="C16" s="86"/>
      <c r="D16" s="614">
        <v>2</v>
      </c>
      <c r="E16" s="794" t="s">
        <v>647</v>
      </c>
      <c r="F16" s="795"/>
      <c r="G16" s="795"/>
      <c r="H16" s="796"/>
      <c r="I16" s="796"/>
      <c r="J16" s="796" t="s">
        <v>500</v>
      </c>
      <c r="K16" s="796"/>
      <c r="L16" s="607"/>
      <c r="M16" s="612"/>
    </row>
    <row r="17" spans="1:15" ht="90" customHeight="1">
      <c r="A17" s="410"/>
      <c r="C17" s="797"/>
      <c r="D17" s="781" t="s">
        <v>648</v>
      </c>
      <c r="E17" s="782" t="str">
        <f>IF('Перечень тарифов'!E21="","наименование отсутствует","" &amp; 'Перечень тарифов'!E21 &amp; "")</f>
        <v>Тариф на питьевую воду (питьевое водоснабжение)</v>
      </c>
      <c r="F17" s="783" t="str">
        <f>IF('Перечень тарифов'!J21="","наименование отсутствует","" &amp; 'Перечень тарифов'!J21 &amp; "")</f>
        <v>наименование отсутствует</v>
      </c>
      <c r="G17" s="417"/>
      <c r="H17" s="667" t="s">
        <v>2591</v>
      </c>
      <c r="I17" s="665" t="s">
        <v>2592</v>
      </c>
      <c r="J17" s="656" t="s">
        <v>251</v>
      </c>
      <c r="K17" s="417" t="s">
        <v>500</v>
      </c>
      <c r="L17" s="773" t="s">
        <v>649</v>
      </c>
      <c r="M17" s="612"/>
    </row>
    <row r="18" spans="1:15" ht="18.75">
      <c r="A18" s="410"/>
      <c r="C18" s="797"/>
      <c r="D18" s="781"/>
      <c r="E18" s="782"/>
      <c r="F18" s="783"/>
      <c r="G18" s="615"/>
      <c r="H18" s="609" t="s">
        <v>278</v>
      </c>
      <c r="I18" s="421"/>
      <c r="J18" s="421"/>
      <c r="K18" s="419"/>
      <c r="L18" s="775"/>
      <c r="M18" s="612"/>
    </row>
    <row r="19" spans="1:15" ht="18.75">
      <c r="A19" s="410"/>
      <c r="B19" s="248">
        <v>3</v>
      </c>
      <c r="C19" s="86"/>
      <c r="D19" s="249" t="s">
        <v>53</v>
      </c>
      <c r="E19" s="784" t="s">
        <v>650</v>
      </c>
      <c r="F19" s="784"/>
      <c r="G19" s="784"/>
      <c r="H19" s="784"/>
      <c r="I19" s="784"/>
      <c r="J19" s="784"/>
      <c r="K19" s="784"/>
      <c r="L19" s="536"/>
      <c r="M19" s="612"/>
    </row>
    <row r="20" spans="1:15" ht="33.75">
      <c r="A20" s="410"/>
      <c r="C20" s="86"/>
      <c r="D20" s="610" t="s">
        <v>492</v>
      </c>
      <c r="E20" s="417" t="s">
        <v>500</v>
      </c>
      <c r="F20" s="417" t="s">
        <v>500</v>
      </c>
      <c r="G20" s="779" t="s">
        <v>500</v>
      </c>
      <c r="H20" s="780"/>
      <c r="I20" s="417" t="s">
        <v>500</v>
      </c>
      <c r="J20" s="417" t="s">
        <v>500</v>
      </c>
      <c r="K20" s="698" t="s">
        <v>3303</v>
      </c>
      <c r="L20" s="284" t="s">
        <v>651</v>
      </c>
      <c r="M20" s="612"/>
    </row>
    <row r="21" spans="1:15" ht="18.75">
      <c r="A21" s="410"/>
      <c r="B21" s="248">
        <v>3</v>
      </c>
      <c r="C21" s="86"/>
      <c r="D21" s="249" t="s">
        <v>54</v>
      </c>
      <c r="E21" s="784" t="s">
        <v>652</v>
      </c>
      <c r="F21" s="784"/>
      <c r="G21" s="784"/>
      <c r="H21" s="784"/>
      <c r="I21" s="784"/>
      <c r="J21" s="784"/>
      <c r="K21" s="784"/>
      <c r="L21" s="536"/>
      <c r="M21" s="612"/>
    </row>
    <row r="22" spans="1:15" ht="67.5" customHeight="1">
      <c r="A22" s="410"/>
      <c r="C22" s="797"/>
      <c r="D22" s="781" t="s">
        <v>493</v>
      </c>
      <c r="E22" s="782" t="str">
        <f>IF('Перечень тарифов'!E21="","наименование отсутствует","" &amp; 'Перечень тарифов'!E21 &amp; "")</f>
        <v>Тариф на питьевую воду (питьевое водоснабжение)</v>
      </c>
      <c r="F22" s="783" t="str">
        <f>IF('Перечень тарифов'!J21="","наименование отсутствует","" &amp; 'Перечень тарифов'!J21 &amp; "")</f>
        <v>наименование отсутствует</v>
      </c>
      <c r="G22" s="417"/>
      <c r="H22" s="667" t="s">
        <v>2591</v>
      </c>
      <c r="I22" s="665" t="s">
        <v>2592</v>
      </c>
      <c r="J22" s="671">
        <v>179390.95</v>
      </c>
      <c r="K22" s="417" t="s">
        <v>500</v>
      </c>
      <c r="L22" s="773" t="s">
        <v>653</v>
      </c>
      <c r="M22" s="612"/>
    </row>
    <row r="23" spans="1:15" ht="18.75">
      <c r="A23" s="410"/>
      <c r="C23" s="797"/>
      <c r="D23" s="781"/>
      <c r="E23" s="782"/>
      <c r="F23" s="783"/>
      <c r="G23" s="615"/>
      <c r="H23" s="609" t="s">
        <v>278</v>
      </c>
      <c r="I23" s="418"/>
      <c r="J23" s="418"/>
      <c r="K23" s="419"/>
      <c r="L23" s="775"/>
      <c r="M23" s="612"/>
    </row>
    <row r="24" spans="1:15" ht="18.75">
      <c r="A24" s="410"/>
      <c r="C24" s="86"/>
      <c r="D24" s="249" t="s">
        <v>71</v>
      </c>
      <c r="E24" s="784" t="s">
        <v>654</v>
      </c>
      <c r="F24" s="784"/>
      <c r="G24" s="784"/>
      <c r="H24" s="784"/>
      <c r="I24" s="784"/>
      <c r="J24" s="784"/>
      <c r="K24" s="784"/>
      <c r="L24" s="536"/>
      <c r="M24" s="612"/>
    </row>
    <row r="25" spans="1:15" ht="78.75" customHeight="1">
      <c r="A25" s="410"/>
      <c r="C25" s="797"/>
      <c r="D25" s="798" t="s">
        <v>494</v>
      </c>
      <c r="E25" s="782" t="str">
        <f>IF('Перечень тарифов'!E21="","наименование отсутствует","" &amp; 'Перечень тарифов'!E21 &amp; "")</f>
        <v>Тариф на питьевую воду (питьевое водоснабжение)</v>
      </c>
      <c r="F25" s="783" t="str">
        <f>IF('Перечень тарифов'!J21="","наименование отсутствует","" &amp; 'Перечень тарифов'!J21 &amp; "")</f>
        <v>наименование отсутствует</v>
      </c>
      <c r="G25" s="417"/>
      <c r="H25" s="667" t="s">
        <v>2591</v>
      </c>
      <c r="I25" s="665" t="s">
        <v>2592</v>
      </c>
      <c r="J25" s="671">
        <v>4877.5039999999999</v>
      </c>
      <c r="K25" s="417" t="s">
        <v>500</v>
      </c>
      <c r="L25" s="773" t="s">
        <v>655</v>
      </c>
      <c r="M25" s="612"/>
    </row>
    <row r="26" spans="1:15" ht="18.75">
      <c r="A26" s="410"/>
      <c r="C26" s="797"/>
      <c r="D26" s="799"/>
      <c r="E26" s="782"/>
      <c r="F26" s="783"/>
      <c r="G26" s="615"/>
      <c r="H26" s="609" t="s">
        <v>278</v>
      </c>
      <c r="I26" s="418"/>
      <c r="J26" s="418"/>
      <c r="K26" s="419"/>
      <c r="L26" s="775"/>
      <c r="M26" s="612"/>
    </row>
    <row r="27" spans="1:15" ht="26.1" customHeight="1">
      <c r="A27" s="410"/>
      <c r="C27" s="86"/>
      <c r="D27" s="249" t="s">
        <v>72</v>
      </c>
      <c r="E27" s="784" t="s">
        <v>656</v>
      </c>
      <c r="F27" s="784"/>
      <c r="G27" s="784"/>
      <c r="H27" s="784"/>
      <c r="I27" s="784"/>
      <c r="J27" s="784"/>
      <c r="K27" s="784"/>
      <c r="L27" s="536"/>
      <c r="M27" s="612"/>
    </row>
    <row r="28" spans="1:15" ht="112.5" customHeight="1">
      <c r="A28" s="410"/>
      <c r="C28" s="797"/>
      <c r="D28" s="798" t="s">
        <v>495</v>
      </c>
      <c r="E28" s="782" t="str">
        <f>IF('Перечень тарифов'!E21="","наименование отсутствует","" &amp; 'Перечень тарифов'!E21 &amp; "")</f>
        <v>Тариф на питьевую воду (питьевое водоснабжение)</v>
      </c>
      <c r="F28" s="783" t="str">
        <f>IF('Перечень тарифов'!J21="","наименование отсутствует","" &amp; 'Перечень тарифов'!J21 &amp; "")</f>
        <v>наименование отсутствует</v>
      </c>
      <c r="G28" s="417"/>
      <c r="H28" s="667" t="s">
        <v>2591</v>
      </c>
      <c r="I28" s="665" t="s">
        <v>2592</v>
      </c>
      <c r="J28" s="671">
        <v>0</v>
      </c>
      <c r="K28" s="417" t="s">
        <v>500</v>
      </c>
      <c r="L28" s="773" t="s">
        <v>657</v>
      </c>
      <c r="M28" s="612"/>
      <c r="O28" s="315" t="s">
        <v>613</v>
      </c>
    </row>
    <row r="29" spans="1:15" ht="18.75">
      <c r="A29" s="410"/>
      <c r="C29" s="797"/>
      <c r="D29" s="799"/>
      <c r="E29" s="782"/>
      <c r="F29" s="783"/>
      <c r="G29" s="615"/>
      <c r="H29" s="609" t="s">
        <v>278</v>
      </c>
      <c r="I29" s="418"/>
      <c r="J29" s="418"/>
      <c r="K29" s="419"/>
      <c r="L29" s="775"/>
      <c r="M29" s="612"/>
    </row>
    <row r="30" spans="1:15" ht="25.5" customHeight="1">
      <c r="A30" s="410"/>
      <c r="B30" s="248">
        <v>3</v>
      </c>
      <c r="C30" s="86"/>
      <c r="D30" s="249" t="s">
        <v>186</v>
      </c>
      <c r="E30" s="784" t="s">
        <v>658</v>
      </c>
      <c r="F30" s="784"/>
      <c r="G30" s="784"/>
      <c r="H30" s="784"/>
      <c r="I30" s="784"/>
      <c r="J30" s="784"/>
      <c r="K30" s="784"/>
      <c r="L30" s="536"/>
      <c r="M30" s="612"/>
    </row>
    <row r="31" spans="1:15" ht="112.5" customHeight="1">
      <c r="A31" s="410"/>
      <c r="C31" s="797"/>
      <c r="D31" s="798" t="s">
        <v>659</v>
      </c>
      <c r="E31" s="782" t="str">
        <f>IF('Перечень тарифов'!E21="","наименование отсутствует","" &amp; 'Перечень тарифов'!E21 &amp; "")</f>
        <v>Тариф на питьевую воду (питьевое водоснабжение)</v>
      </c>
      <c r="F31" s="783" t="str">
        <f>IF('Перечень тарифов'!J21="","наименование отсутствует","" &amp; 'Перечень тарифов'!J21 &amp; "")</f>
        <v>наименование отсутствует</v>
      </c>
      <c r="G31" s="417"/>
      <c r="H31" s="667" t="s">
        <v>2591</v>
      </c>
      <c r="I31" s="665" t="s">
        <v>2592</v>
      </c>
      <c r="J31" s="671">
        <v>18452.04667202977</v>
      </c>
      <c r="K31" s="417" t="s">
        <v>500</v>
      </c>
      <c r="L31" s="773" t="s">
        <v>660</v>
      </c>
      <c r="M31" s="612"/>
    </row>
    <row r="32" spans="1:15" ht="18.75">
      <c r="A32" s="410"/>
      <c r="C32" s="797"/>
      <c r="D32" s="799"/>
      <c r="E32" s="782"/>
      <c r="F32" s="783"/>
      <c r="G32" s="615"/>
      <c r="H32" s="609" t="s">
        <v>278</v>
      </c>
      <c r="I32" s="418"/>
      <c r="J32" s="418"/>
      <c r="K32" s="419"/>
      <c r="L32" s="775"/>
      <c r="M32" s="612"/>
    </row>
    <row r="33" spans="1:15" s="228" customFormat="1" ht="3" customHeight="1">
      <c r="A33" s="410"/>
      <c r="D33" s="626"/>
      <c r="E33" s="626"/>
      <c r="F33" s="626"/>
      <c r="G33" s="626"/>
      <c r="H33" s="626"/>
      <c r="I33" s="626"/>
      <c r="J33" s="626"/>
      <c r="K33" s="626"/>
      <c r="L33" s="626"/>
      <c r="N33" s="412"/>
      <c r="O33" s="412"/>
    </row>
    <row r="34" spans="1:15" ht="24.75" customHeight="1">
      <c r="D34" s="420">
        <v>1</v>
      </c>
      <c r="E34" s="764" t="s">
        <v>694</v>
      </c>
      <c r="F34" s="764"/>
      <c r="G34" s="764"/>
      <c r="H34" s="764"/>
      <c r="I34" s="764"/>
      <c r="J34" s="764"/>
      <c r="K34" s="764"/>
      <c r="L34" s="764"/>
    </row>
  </sheetData>
  <sheetProtection password="FA9C" sheet="1" objects="1" scenarios="1" formatColumns="0" formatRows="0"/>
  <mergeCells count="48">
    <mergeCell ref="C31:C32"/>
    <mergeCell ref="E17:E18"/>
    <mergeCell ref="C17:C18"/>
    <mergeCell ref="C22:C23"/>
    <mergeCell ref="C25:C26"/>
    <mergeCell ref="C28:C29"/>
    <mergeCell ref="D31:D32"/>
    <mergeCell ref="D25:D26"/>
    <mergeCell ref="D28:D29"/>
    <mergeCell ref="E34:L34"/>
    <mergeCell ref="E30:K30"/>
    <mergeCell ref="E24:K24"/>
    <mergeCell ref="E27:K27"/>
    <mergeCell ref="L22:L23"/>
    <mergeCell ref="L25:L26"/>
    <mergeCell ref="L28:L29"/>
    <mergeCell ref="L31:L32"/>
    <mergeCell ref="E25:E26"/>
    <mergeCell ref="F25:F26"/>
    <mergeCell ref="E31:E32"/>
    <mergeCell ref="F31:F32"/>
    <mergeCell ref="E28:E29"/>
    <mergeCell ref="F28:F29"/>
    <mergeCell ref="D5:K5"/>
    <mergeCell ref="D10:K10"/>
    <mergeCell ref="L10:L12"/>
    <mergeCell ref="E14:K14"/>
    <mergeCell ref="L17:L18"/>
    <mergeCell ref="D11:D12"/>
    <mergeCell ref="E11:E12"/>
    <mergeCell ref="F11:F12"/>
    <mergeCell ref="J11:J12"/>
    <mergeCell ref="K11:K12"/>
    <mergeCell ref="D17:D18"/>
    <mergeCell ref="F17:F18"/>
    <mergeCell ref="F7:K7"/>
    <mergeCell ref="F8:K8"/>
    <mergeCell ref="G11:I11"/>
    <mergeCell ref="E16:K16"/>
    <mergeCell ref="G12:H12"/>
    <mergeCell ref="G13:H13"/>
    <mergeCell ref="G15:H15"/>
    <mergeCell ref="D22:D23"/>
    <mergeCell ref="E22:E23"/>
    <mergeCell ref="F22:F23"/>
    <mergeCell ref="E21:K21"/>
    <mergeCell ref="E19:K19"/>
    <mergeCell ref="G20:H20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L31 L16:L17 L25 L28 L2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5 K20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7:I17 H25:I25 H28:I28 H31:I31 H22:I22"/>
    <dataValidation type="list" allowBlank="1" showInputMessage="1" showErrorMessage="1" errorTitle="Ошибка" error="Выберите значение из списка" prompt="Выберите значение из списка" sqref="J17">
      <formula1>kind_of_control_method</formula1>
    </dataValidation>
    <dataValidation type="decimal" allowBlank="1" showErrorMessage="1" errorTitle="Ошибка" error="Допускается ввод только действительных чисел!" sqref="J31 J25 J28 J22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sqref="J15">
      <formula1>900</formula1>
    </dataValidation>
  </dataValidations>
  <hyperlinks>
    <hyperlink ref="K20" location="'Форма 2.14.1'!$K$20" tooltip="Кликните по гиперссылке, чтобы перейти по гиперссылке или отредактировать её" display="https://portal.eias.ru/Portal/DownloadPage.aspx?type=12&amp;guid=12815468-6bd3-4238-840f-2e810cc864b1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6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96</v>
      </c>
    </row>
    <row r="2" spans="1:20" ht="22.5">
      <c r="F2" s="765" t="s">
        <v>525</v>
      </c>
      <c r="G2" s="766"/>
      <c r="H2" s="767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33" t="s">
        <v>496</v>
      </c>
      <c r="G4" s="733"/>
      <c r="H4" s="733"/>
      <c r="I4" s="768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68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06.05.2022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69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69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69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69"/>
      <c r="B11" s="769">
        <v>1</v>
      </c>
      <c r="C11" s="464"/>
      <c r="D11" s="464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Республика Татарстан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69"/>
      <c r="B12" s="769"/>
      <c r="C12" s="769">
        <v>1</v>
      </c>
      <c r="D12" s="464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69"/>
      <c r="B13" s="769"/>
      <c r="C13" s="769"/>
      <c r="D13" s="464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800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75">
      <c r="A14" s="769"/>
      <c r="B14" s="769"/>
      <c r="C14" s="769"/>
      <c r="D14" s="464"/>
      <c r="F14" s="460"/>
      <c r="G14" s="162" t="s">
        <v>4</v>
      </c>
      <c r="H14" s="465"/>
      <c r="I14" s="800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69"/>
      <c r="B15" s="769"/>
      <c r="C15" s="464"/>
      <c r="D15" s="464"/>
      <c r="F15" s="542"/>
      <c r="G15" s="276" t="s">
        <v>449</v>
      </c>
      <c r="H15" s="543"/>
      <c r="I15" s="544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75">
      <c r="A16" s="769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75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67"/>
      <c r="G18" s="468"/>
      <c r="H18" s="469"/>
      <c r="I18" s="470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64" t="s">
        <v>631</v>
      </c>
      <c r="H19" s="764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4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4" customWidth="1"/>
    <col min="13" max="13" width="47.42578125" style="34" customWidth="1"/>
    <col min="14" max="14" width="1.7109375" style="34" hidden="1" customWidth="1"/>
    <col min="15" max="15" width="20.7109375" style="34" hidden="1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customWidth="1"/>
    <col min="22" max="22" width="4.7109375" style="34" customWidth="1"/>
    <col min="23" max="23" width="115.7109375" style="34" customWidth="1"/>
    <col min="24" max="25" width="10.5703125" style="296"/>
    <col min="26" max="26" width="11.140625" style="296" customWidth="1"/>
    <col min="27" max="34" width="10.5703125" style="296"/>
    <col min="35" max="16384" width="10.5703125" style="34"/>
  </cols>
  <sheetData>
    <row r="1" spans="7:34" hidden="1"/>
    <row r="2" spans="7:34" hidden="1"/>
    <row r="3" spans="7:34" hidden="1"/>
    <row r="4" spans="7:34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65" t="s">
        <v>663</v>
      </c>
      <c r="M5" s="766"/>
      <c r="N5" s="766"/>
      <c r="O5" s="766"/>
      <c r="P5" s="766"/>
      <c r="Q5" s="766"/>
      <c r="R5" s="766"/>
      <c r="S5" s="766"/>
      <c r="T5" s="766"/>
      <c r="U5" s="767"/>
      <c r="V5" s="577"/>
    </row>
    <row r="6" spans="7:34" s="450" customFormat="1" ht="3" customHeight="1">
      <c r="G6" s="451"/>
      <c r="H6" s="451"/>
      <c r="L6" s="449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341"/>
      <c r="X6" s="452"/>
      <c r="Y6" s="452"/>
      <c r="Z6" s="452"/>
      <c r="AA6" s="452"/>
      <c r="AB6" s="452"/>
      <c r="AC6" s="452"/>
      <c r="AD6" s="452"/>
      <c r="AE6" s="452"/>
      <c r="AF6" s="452"/>
      <c r="AG6" s="452"/>
      <c r="AH6" s="452"/>
    </row>
    <row r="7" spans="7:34" s="452" customFormat="1" ht="5.25" hidden="1">
      <c r="L7" s="617"/>
      <c r="M7" s="618"/>
      <c r="O7" s="809"/>
      <c r="P7" s="809"/>
      <c r="Q7" s="809"/>
      <c r="R7" s="809"/>
      <c r="S7" s="809"/>
      <c r="T7" s="809"/>
      <c r="U7" s="809"/>
      <c r="V7" s="809"/>
      <c r="W7" s="339"/>
    </row>
    <row r="8" spans="7:34" s="450" customFormat="1" ht="18.75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5"/>
      <c r="O8" s="790" t="str">
        <f>IF(datePr_ch="",IF(datePr="","",datePr),datePr_ch)</f>
        <v>27.04.2022</v>
      </c>
      <c r="P8" s="790"/>
      <c r="Q8" s="790"/>
      <c r="R8" s="790"/>
      <c r="S8" s="790"/>
      <c r="T8" s="790"/>
      <c r="U8" s="790"/>
      <c r="V8" s="790"/>
      <c r="W8" s="670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34" s="450" customFormat="1" ht="18.75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5"/>
      <c r="O9" s="790" t="str">
        <f>IF(numberPr_ch="",IF(numberPr="","",numberPr),numberPr_ch)</f>
        <v>53-22/2002</v>
      </c>
      <c r="P9" s="790"/>
      <c r="Q9" s="790"/>
      <c r="R9" s="790"/>
      <c r="S9" s="790"/>
      <c r="T9" s="790"/>
      <c r="U9" s="790"/>
      <c r="V9" s="790"/>
      <c r="W9" s="670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34" s="452" customFormat="1" ht="5.25" hidden="1">
      <c r="L10" s="617"/>
      <c r="M10" s="618"/>
      <c r="O10" s="809"/>
      <c r="P10" s="809"/>
      <c r="Q10" s="809"/>
      <c r="R10" s="809"/>
      <c r="S10" s="809"/>
      <c r="T10" s="809"/>
      <c r="U10" s="809"/>
      <c r="V10" s="809"/>
      <c r="W10" s="339"/>
    </row>
    <row r="11" spans="7:34" s="253" customFormat="1" ht="3" hidden="1" customHeight="1">
      <c r="G11" s="252"/>
      <c r="H11" s="252"/>
      <c r="L11" s="741"/>
      <c r="M11" s="741"/>
      <c r="N11" s="210"/>
      <c r="O11" s="286"/>
      <c r="P11" s="286"/>
      <c r="Q11" s="286"/>
      <c r="R11" s="286"/>
      <c r="S11" s="286"/>
      <c r="T11" s="286"/>
      <c r="U11" s="313" t="s">
        <v>379</v>
      </c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</row>
    <row r="12" spans="7:34" s="253" customFormat="1">
      <c r="G12" s="252"/>
      <c r="H12" s="252"/>
      <c r="L12" s="210"/>
      <c r="M12" s="210"/>
      <c r="N12" s="210"/>
      <c r="O12" s="810"/>
      <c r="P12" s="810"/>
      <c r="Q12" s="810"/>
      <c r="R12" s="810"/>
      <c r="S12" s="810"/>
      <c r="T12" s="810"/>
      <c r="U12" s="810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</row>
    <row r="13" spans="7:34" ht="15" customHeight="1">
      <c r="J13" s="86"/>
      <c r="K13" s="86"/>
      <c r="L13" s="733" t="s">
        <v>496</v>
      </c>
      <c r="M13" s="733"/>
      <c r="N13" s="733"/>
      <c r="O13" s="733"/>
      <c r="P13" s="733"/>
      <c r="Q13" s="733"/>
      <c r="R13" s="733"/>
      <c r="S13" s="733"/>
      <c r="T13" s="733"/>
      <c r="U13" s="733"/>
      <c r="V13" s="733"/>
      <c r="W13" s="733" t="s">
        <v>497</v>
      </c>
    </row>
    <row r="14" spans="7:34" ht="15" customHeight="1">
      <c r="J14" s="86"/>
      <c r="K14" s="86"/>
      <c r="L14" s="733" t="s">
        <v>95</v>
      </c>
      <c r="M14" s="733" t="s">
        <v>423</v>
      </c>
      <c r="N14" s="733"/>
      <c r="O14" s="806" t="s">
        <v>501</v>
      </c>
      <c r="P14" s="806"/>
      <c r="Q14" s="806"/>
      <c r="R14" s="806"/>
      <c r="S14" s="806"/>
      <c r="T14" s="806"/>
      <c r="U14" s="733" t="s">
        <v>341</v>
      </c>
      <c r="V14" s="804" t="s">
        <v>278</v>
      </c>
      <c r="W14" s="733"/>
    </row>
    <row r="15" spans="7:34" ht="14.25" customHeight="1">
      <c r="J15" s="86"/>
      <c r="K15" s="86"/>
      <c r="L15" s="733"/>
      <c r="M15" s="733"/>
      <c r="N15" s="733"/>
      <c r="O15" s="250" t="s">
        <v>502</v>
      </c>
      <c r="P15" s="815" t="s">
        <v>274</v>
      </c>
      <c r="Q15" s="815"/>
      <c r="R15" s="742" t="s">
        <v>503</v>
      </c>
      <c r="S15" s="742"/>
      <c r="T15" s="742"/>
      <c r="U15" s="733"/>
      <c r="V15" s="804"/>
      <c r="W15" s="733"/>
    </row>
    <row r="16" spans="7:34" ht="33.75" customHeight="1">
      <c r="J16" s="86"/>
      <c r="K16" s="86"/>
      <c r="L16" s="733"/>
      <c r="M16" s="733"/>
      <c r="N16" s="733"/>
      <c r="O16" s="422" t="s">
        <v>504</v>
      </c>
      <c r="P16" s="423" t="s">
        <v>505</v>
      </c>
      <c r="Q16" s="423" t="s">
        <v>403</v>
      </c>
      <c r="R16" s="424" t="s">
        <v>277</v>
      </c>
      <c r="S16" s="811" t="s">
        <v>276</v>
      </c>
      <c r="T16" s="811"/>
      <c r="U16" s="733"/>
      <c r="V16" s="804"/>
      <c r="W16" s="733"/>
    </row>
    <row r="17" spans="1:35" ht="12" customHeight="1">
      <c r="J17" s="86"/>
      <c r="K17" s="247">
        <v>1</v>
      </c>
      <c r="L17" s="564" t="s">
        <v>96</v>
      </c>
      <c r="M17" s="564" t="s">
        <v>52</v>
      </c>
      <c r="N17" s="571" t="str">
        <f ca="1">OFFSET(N17,0,-1)</f>
        <v>2</v>
      </c>
      <c r="O17" s="565">
        <f ca="1">OFFSET(O17,0,-1)+1</f>
        <v>3</v>
      </c>
      <c r="P17" s="565">
        <f ca="1">OFFSET(P17,0,-1)+1</f>
        <v>4</v>
      </c>
      <c r="Q17" s="565">
        <f ca="1">OFFSET(Q17,0,-1)+1</f>
        <v>5</v>
      </c>
      <c r="R17" s="565">
        <f ca="1">OFFSET(R17,0,-1)+1</f>
        <v>6</v>
      </c>
      <c r="S17" s="813">
        <f ca="1">OFFSET(S17,0,-1)+1</f>
        <v>7</v>
      </c>
      <c r="T17" s="813"/>
      <c r="U17" s="565">
        <f ca="1">OFFSET(U17,0,-2)+1</f>
        <v>8</v>
      </c>
      <c r="V17" s="571">
        <f ca="1">OFFSET(V17,0,-1)</f>
        <v>8</v>
      </c>
      <c r="W17" s="565">
        <f ca="1">OFFSET(W17,0,-1)+1</f>
        <v>9</v>
      </c>
    </row>
    <row r="18" spans="1:35" ht="22.5">
      <c r="A18" s="814">
        <v>1</v>
      </c>
      <c r="B18" s="338"/>
      <c r="C18" s="338"/>
      <c r="D18" s="338"/>
      <c r="E18" s="339"/>
      <c r="F18" s="340"/>
      <c r="G18" s="340"/>
      <c r="H18" s="340"/>
      <c r="I18" s="341"/>
      <c r="J18" s="179"/>
      <c r="K18" s="179"/>
      <c r="L18" s="556">
        <f>mergeValue(A18)</f>
        <v>1</v>
      </c>
      <c r="M18" s="563" t="s">
        <v>23</v>
      </c>
      <c r="N18" s="569"/>
      <c r="O18" s="756"/>
      <c r="P18" s="756"/>
      <c r="Q18" s="756"/>
      <c r="R18" s="756"/>
      <c r="S18" s="756"/>
      <c r="T18" s="756"/>
      <c r="U18" s="756"/>
      <c r="V18" s="756"/>
      <c r="W18" s="584" t="s">
        <v>665</v>
      </c>
    </row>
    <row r="19" spans="1:35" ht="22.5">
      <c r="A19" s="814"/>
      <c r="B19" s="814">
        <v>1</v>
      </c>
      <c r="C19" s="338"/>
      <c r="D19" s="338"/>
      <c r="E19" s="340"/>
      <c r="F19" s="340"/>
      <c r="G19" s="340"/>
      <c r="H19" s="340"/>
      <c r="I19" s="199"/>
      <c r="J19" s="180"/>
      <c r="K19" s="34"/>
      <c r="L19" s="337" t="str">
        <f>mergeValue(A19) &amp;"."&amp; mergeValue(B19)</f>
        <v>1.1</v>
      </c>
      <c r="M19" s="158" t="s">
        <v>18</v>
      </c>
      <c r="N19" s="283"/>
      <c r="O19" s="812"/>
      <c r="P19" s="812"/>
      <c r="Q19" s="812"/>
      <c r="R19" s="812"/>
      <c r="S19" s="812"/>
      <c r="T19" s="812"/>
      <c r="U19" s="812"/>
      <c r="V19" s="812"/>
      <c r="W19" s="284" t="s">
        <v>511</v>
      </c>
    </row>
    <row r="20" spans="1:35" ht="45">
      <c r="A20" s="814"/>
      <c r="B20" s="814"/>
      <c r="C20" s="814">
        <v>1</v>
      </c>
      <c r="D20" s="338"/>
      <c r="E20" s="340"/>
      <c r="F20" s="340"/>
      <c r="G20" s="340"/>
      <c r="H20" s="340"/>
      <c r="I20" s="342"/>
      <c r="J20" s="180"/>
      <c r="K20" s="101"/>
      <c r="L20" s="337" t="str">
        <f>mergeValue(A20) &amp;"."&amp; mergeValue(B20)&amp;"."&amp; mergeValue(C20)</f>
        <v>1.1.1</v>
      </c>
      <c r="M20" s="159" t="s">
        <v>400</v>
      </c>
      <c r="N20" s="283"/>
      <c r="O20" s="812"/>
      <c r="P20" s="812"/>
      <c r="Q20" s="812"/>
      <c r="R20" s="812"/>
      <c r="S20" s="812"/>
      <c r="T20" s="812"/>
      <c r="U20" s="812"/>
      <c r="V20" s="812"/>
      <c r="W20" s="284" t="s">
        <v>633</v>
      </c>
      <c r="AA20" s="315"/>
    </row>
    <row r="21" spans="1:35" ht="33.75">
      <c r="A21" s="814"/>
      <c r="B21" s="814"/>
      <c r="C21" s="814"/>
      <c r="D21" s="814">
        <v>1</v>
      </c>
      <c r="E21" s="340"/>
      <c r="F21" s="340"/>
      <c r="G21" s="340"/>
      <c r="H21" s="340"/>
      <c r="I21" s="810"/>
      <c r="J21" s="180"/>
      <c r="K21" s="101"/>
      <c r="L21" s="337" t="str">
        <f>mergeValue(A21) &amp;"."&amp; mergeValue(B21)&amp;"."&amp; mergeValue(C21)&amp;"."&amp; mergeValue(D21)</f>
        <v>1.1.1.1</v>
      </c>
      <c r="M21" s="160" t="s">
        <v>424</v>
      </c>
      <c r="N21" s="283"/>
      <c r="O21" s="808"/>
      <c r="P21" s="808"/>
      <c r="Q21" s="808"/>
      <c r="R21" s="808"/>
      <c r="S21" s="808"/>
      <c r="T21" s="808"/>
      <c r="U21" s="808"/>
      <c r="V21" s="808"/>
      <c r="W21" s="284" t="s">
        <v>634</v>
      </c>
      <c r="AA21" s="315"/>
    </row>
    <row r="22" spans="1:35" ht="33.75">
      <c r="A22" s="814"/>
      <c r="B22" s="814"/>
      <c r="C22" s="814"/>
      <c r="D22" s="814"/>
      <c r="E22" s="814">
        <v>1</v>
      </c>
      <c r="F22" s="340"/>
      <c r="G22" s="340"/>
      <c r="H22" s="340"/>
      <c r="I22" s="810"/>
      <c r="J22" s="810"/>
      <c r="K22" s="101"/>
      <c r="L22" s="337" t="str">
        <f>mergeValue(A22) &amp;"."&amp; mergeValue(B22)&amp;"."&amp; mergeValue(C22)&amp;"."&amp; mergeValue(D22)&amp;"."&amp; mergeValue(E22)</f>
        <v>1.1.1.1.1</v>
      </c>
      <c r="M22" s="171" t="s">
        <v>10</v>
      </c>
      <c r="N22" s="284"/>
      <c r="O22" s="807"/>
      <c r="P22" s="807"/>
      <c r="Q22" s="807"/>
      <c r="R22" s="807"/>
      <c r="S22" s="807"/>
      <c r="T22" s="807"/>
      <c r="U22" s="807"/>
      <c r="V22" s="807"/>
      <c r="W22" s="284" t="s">
        <v>512</v>
      </c>
      <c r="Y22" s="315" t="str">
        <f>strCheckUnique(Z22:Z25)</f>
        <v/>
      </c>
      <c r="AA22" s="315"/>
    </row>
    <row r="23" spans="1:35" ht="66" customHeight="1">
      <c r="A23" s="814"/>
      <c r="B23" s="814"/>
      <c r="C23" s="814"/>
      <c r="D23" s="814"/>
      <c r="E23" s="814"/>
      <c r="F23" s="338">
        <v>1</v>
      </c>
      <c r="G23" s="338"/>
      <c r="H23" s="338"/>
      <c r="I23" s="810"/>
      <c r="J23" s="810"/>
      <c r="K23" s="342"/>
      <c r="L23" s="337" t="str">
        <f>mergeValue(A23) &amp;"."&amp; mergeValue(B23)&amp;"."&amp; mergeValue(C23)&amp;"."&amp; mergeValue(D23)&amp;"."&amp; mergeValue(E23)&amp;"."&amp; mergeValue(F23)</f>
        <v>1.1.1.1.1.1</v>
      </c>
      <c r="M23" s="651"/>
      <c r="N23" s="817"/>
      <c r="O23" s="191"/>
      <c r="P23" s="191"/>
      <c r="Q23" s="191"/>
      <c r="R23" s="805"/>
      <c r="S23" s="816" t="s">
        <v>87</v>
      </c>
      <c r="T23" s="805"/>
      <c r="U23" s="816" t="s">
        <v>88</v>
      </c>
      <c r="V23" s="280"/>
      <c r="W23" s="801" t="s">
        <v>666</v>
      </c>
      <c r="X23" s="583" t="str">
        <f>strCheckDate(O24:V24)</f>
        <v/>
      </c>
      <c r="Z23" s="315" t="str">
        <f>IF(M23="","",M23 )</f>
        <v/>
      </c>
      <c r="AA23" s="315"/>
      <c r="AB23" s="315"/>
      <c r="AC23" s="315"/>
    </row>
    <row r="24" spans="1:35" ht="14.25" hidden="1" customHeight="1">
      <c r="A24" s="814"/>
      <c r="B24" s="814"/>
      <c r="C24" s="814"/>
      <c r="D24" s="814"/>
      <c r="E24" s="814"/>
      <c r="F24" s="338"/>
      <c r="G24" s="338"/>
      <c r="H24" s="338"/>
      <c r="I24" s="810"/>
      <c r="J24" s="810"/>
      <c r="K24" s="342"/>
      <c r="L24" s="170"/>
      <c r="M24" s="204"/>
      <c r="N24" s="817"/>
      <c r="O24" s="297"/>
      <c r="P24" s="294"/>
      <c r="Q24" s="295" t="str">
        <f>R23 &amp; "-" &amp; T23</f>
        <v>-</v>
      </c>
      <c r="R24" s="805"/>
      <c r="S24" s="816"/>
      <c r="T24" s="818"/>
      <c r="U24" s="816"/>
      <c r="V24" s="280"/>
      <c r="W24" s="802"/>
      <c r="AA24" s="315"/>
    </row>
    <row r="25" spans="1:35" customFormat="1" ht="15" customHeight="1">
      <c r="A25" s="814"/>
      <c r="B25" s="814"/>
      <c r="C25" s="814"/>
      <c r="D25" s="814"/>
      <c r="E25" s="814"/>
      <c r="F25" s="338"/>
      <c r="G25" s="338"/>
      <c r="H25" s="338"/>
      <c r="I25" s="810"/>
      <c r="J25" s="810"/>
      <c r="K25" s="200"/>
      <c r="L25" s="111"/>
      <c r="M25" s="174" t="s">
        <v>425</v>
      </c>
      <c r="N25" s="196"/>
      <c r="O25" s="156"/>
      <c r="P25" s="156"/>
      <c r="Q25" s="156"/>
      <c r="R25" s="260"/>
      <c r="S25" s="197"/>
      <c r="T25" s="197"/>
      <c r="U25" s="197"/>
      <c r="V25" s="185"/>
      <c r="W25" s="803"/>
      <c r="X25" s="305"/>
      <c r="Y25" s="305"/>
      <c r="Z25" s="305"/>
      <c r="AA25" s="315"/>
      <c r="AB25" s="305"/>
      <c r="AC25" s="296"/>
      <c r="AD25" s="296"/>
      <c r="AE25" s="296"/>
      <c r="AF25" s="296"/>
      <c r="AG25" s="296"/>
      <c r="AH25" s="296"/>
      <c r="AI25" s="34"/>
    </row>
    <row r="26" spans="1:35" customFormat="1" ht="15" customHeight="1">
      <c r="A26" s="814"/>
      <c r="B26" s="814"/>
      <c r="C26" s="814"/>
      <c r="D26" s="814"/>
      <c r="E26" s="338"/>
      <c r="F26" s="340"/>
      <c r="G26" s="340"/>
      <c r="H26" s="340"/>
      <c r="I26" s="810"/>
      <c r="J26" s="85"/>
      <c r="K26" s="200"/>
      <c r="L26" s="111"/>
      <c r="M26" s="163" t="s">
        <v>13</v>
      </c>
      <c r="N26" s="196"/>
      <c r="O26" s="156"/>
      <c r="P26" s="156"/>
      <c r="Q26" s="156"/>
      <c r="R26" s="260"/>
      <c r="S26" s="197"/>
      <c r="T26" s="197"/>
      <c r="U26" s="196"/>
      <c r="V26" s="197"/>
      <c r="W26" s="18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</row>
    <row r="27" spans="1:35" customFormat="1" ht="15" customHeight="1">
      <c r="A27" s="814"/>
      <c r="B27" s="814"/>
      <c r="C27" s="814"/>
      <c r="D27" s="338"/>
      <c r="E27" s="343"/>
      <c r="F27" s="340"/>
      <c r="G27" s="340"/>
      <c r="H27" s="340"/>
      <c r="I27" s="200"/>
      <c r="J27" s="85"/>
      <c r="K27" s="179"/>
      <c r="L27" s="111"/>
      <c r="M27" s="162" t="s">
        <v>426</v>
      </c>
      <c r="N27" s="196"/>
      <c r="O27" s="156"/>
      <c r="P27" s="156"/>
      <c r="Q27" s="156"/>
      <c r="R27" s="260"/>
      <c r="S27" s="197"/>
      <c r="T27" s="197"/>
      <c r="U27" s="196"/>
      <c r="V27" s="197"/>
      <c r="W27" s="18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</row>
    <row r="28" spans="1:35" customFormat="1" ht="15" customHeight="1">
      <c r="A28" s="814"/>
      <c r="B28" s="814"/>
      <c r="C28" s="338"/>
      <c r="D28" s="338"/>
      <c r="E28" s="343"/>
      <c r="F28" s="340"/>
      <c r="G28" s="340"/>
      <c r="H28" s="340"/>
      <c r="I28" s="200"/>
      <c r="J28" s="85"/>
      <c r="K28" s="179"/>
      <c r="L28" s="111"/>
      <c r="M28" s="161" t="s">
        <v>401</v>
      </c>
      <c r="N28" s="197"/>
      <c r="O28" s="161"/>
      <c r="P28" s="161"/>
      <c r="Q28" s="161"/>
      <c r="R28" s="260"/>
      <c r="S28" s="197"/>
      <c r="T28" s="197"/>
      <c r="U28" s="196"/>
      <c r="V28" s="197"/>
      <c r="W28" s="18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</row>
    <row r="29" spans="1:35" customFormat="1" ht="15" customHeight="1">
      <c r="A29" s="814"/>
      <c r="B29" s="338"/>
      <c r="C29" s="343"/>
      <c r="D29" s="343"/>
      <c r="E29" s="343"/>
      <c r="F29" s="340"/>
      <c r="G29" s="340"/>
      <c r="H29" s="340"/>
      <c r="I29" s="200"/>
      <c r="J29" s="85"/>
      <c r="K29" s="179"/>
      <c r="L29" s="111"/>
      <c r="M29" s="176" t="s">
        <v>21</v>
      </c>
      <c r="N29" s="197"/>
      <c r="O29" s="161"/>
      <c r="P29" s="161"/>
      <c r="Q29" s="161"/>
      <c r="R29" s="260"/>
      <c r="S29" s="197"/>
      <c r="T29" s="197"/>
      <c r="U29" s="196"/>
      <c r="V29" s="197"/>
      <c r="W29" s="18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</row>
    <row r="30" spans="1:35" customFormat="1" ht="15" customHeight="1">
      <c r="A30" s="338"/>
      <c r="B30" s="344"/>
      <c r="C30" s="344"/>
      <c r="D30" s="344"/>
      <c r="E30" s="345"/>
      <c r="F30" s="344"/>
      <c r="G30" s="340"/>
      <c r="H30" s="340"/>
      <c r="I30" s="199"/>
      <c r="J30" s="85"/>
      <c r="K30" s="342"/>
      <c r="L30" s="111"/>
      <c r="M30" s="209" t="s">
        <v>311</v>
      </c>
      <c r="N30" s="197"/>
      <c r="O30" s="161"/>
      <c r="P30" s="161"/>
      <c r="Q30" s="161"/>
      <c r="R30" s="260"/>
      <c r="S30" s="197"/>
      <c r="T30" s="197"/>
      <c r="U30" s="196"/>
      <c r="V30" s="197"/>
      <c r="W30" s="18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</row>
    <row r="31" spans="1:35" ht="3" customHeight="1"/>
    <row r="32" spans="1:35" ht="48.95" customHeight="1">
      <c r="L32" s="616">
        <v>1</v>
      </c>
      <c r="M32" s="764" t="s">
        <v>695</v>
      </c>
      <c r="N32" s="764"/>
      <c r="O32" s="764"/>
      <c r="P32" s="764"/>
      <c r="Q32" s="764"/>
      <c r="R32" s="764"/>
      <c r="S32" s="764"/>
      <c r="T32" s="764"/>
      <c r="U32" s="764"/>
      <c r="V32" s="764"/>
    </row>
  </sheetData>
  <sheetProtection password="FA9C" sheet="1" objects="1" scenarios="1" formatColumns="0" formatRows="0"/>
  <dataConsolidate/>
  <mergeCells count="38">
    <mergeCell ref="J22:J25"/>
    <mergeCell ref="P15:Q15"/>
    <mergeCell ref="O20:V20"/>
    <mergeCell ref="M32:V32"/>
    <mergeCell ref="S23:S24"/>
    <mergeCell ref="U23:U24"/>
    <mergeCell ref="N23:N24"/>
    <mergeCell ref="T23:T24"/>
    <mergeCell ref="A18:A29"/>
    <mergeCell ref="B19:B28"/>
    <mergeCell ref="C20:C27"/>
    <mergeCell ref="D21:D26"/>
    <mergeCell ref="I21:I26"/>
    <mergeCell ref="E22:E25"/>
    <mergeCell ref="O12:U12"/>
    <mergeCell ref="S16:T16"/>
    <mergeCell ref="O19:V19"/>
    <mergeCell ref="O18:V18"/>
    <mergeCell ref="S17:T17"/>
    <mergeCell ref="U14:U16"/>
    <mergeCell ref="O8:V8"/>
    <mergeCell ref="O9:V9"/>
    <mergeCell ref="L5:U5"/>
    <mergeCell ref="L11:M11"/>
    <mergeCell ref="O10:V10"/>
    <mergeCell ref="O7:V7"/>
    <mergeCell ref="W23:W25"/>
    <mergeCell ref="V14:V16"/>
    <mergeCell ref="L13:V13"/>
    <mergeCell ref="N14:N16"/>
    <mergeCell ref="R23:R24"/>
    <mergeCell ref="R15:T15"/>
    <mergeCell ref="O14:T14"/>
    <mergeCell ref="W13:W16"/>
    <mergeCell ref="O22:V22"/>
    <mergeCell ref="O21:V21"/>
    <mergeCell ref="L14:L16"/>
    <mergeCell ref="M14:M16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O21:V21 W6 W8:W9">
      <formula1>900</formula1>
    </dataValidation>
    <dataValidation allowBlank="1" promptTitle="checkPeriodRange" sqref="Q24"/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qref="S25:S30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52</v>
      </c>
    </row>
    <row r="2" spans="1:20" ht="22.5">
      <c r="F2" s="765" t="s">
        <v>525</v>
      </c>
      <c r="G2" s="766"/>
      <c r="H2" s="767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33" t="s">
        <v>496</v>
      </c>
      <c r="G4" s="733"/>
      <c r="H4" s="733"/>
      <c r="I4" s="768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68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06.05.2022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69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69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69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69"/>
      <c r="B11" s="769">
        <v>1</v>
      </c>
      <c r="C11" s="466"/>
      <c r="D11" s="466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Республика Татарстан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69"/>
      <c r="B12" s="769"/>
      <c r="C12" s="769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69"/>
      <c r="B13" s="769"/>
      <c r="C13" s="769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800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75">
      <c r="A14" s="769"/>
      <c r="B14" s="769"/>
      <c r="C14" s="769"/>
      <c r="D14" s="466"/>
      <c r="F14" s="460"/>
      <c r="G14" s="162" t="s">
        <v>4</v>
      </c>
      <c r="H14" s="465"/>
      <c r="I14" s="800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69"/>
      <c r="B15" s="769"/>
      <c r="C15" s="466"/>
      <c r="D15" s="466"/>
      <c r="F15" s="542"/>
      <c r="G15" s="276" t="s">
        <v>449</v>
      </c>
      <c r="H15" s="543"/>
      <c r="I15" s="544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75">
      <c r="A16" s="769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75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67"/>
      <c r="G18" s="468"/>
      <c r="H18" s="469"/>
      <c r="I18" s="470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64" t="s">
        <v>631</v>
      </c>
      <c r="H19" s="764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4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4" customWidth="1"/>
    <col min="13" max="13" width="47.42578125" style="34" customWidth="1"/>
    <col min="14" max="14" width="1.7109375" style="34" hidden="1" customWidth="1"/>
    <col min="15" max="15" width="20.7109375" style="34" hidden="1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hidden="1" customWidth="1"/>
    <col min="22" max="22" width="4.7109375" style="34" customWidth="1"/>
    <col min="23" max="23" width="115.7109375" style="34" customWidth="1"/>
    <col min="24" max="25" width="10.5703125" style="296"/>
    <col min="26" max="26" width="11.140625" style="296" customWidth="1"/>
    <col min="27" max="34" width="10.5703125" style="296"/>
    <col min="35" max="16384" width="10.5703125" style="34"/>
  </cols>
  <sheetData>
    <row r="1" spans="7:34" hidden="1">
      <c r="Q1" s="293"/>
      <c r="R1" s="293"/>
    </row>
    <row r="2" spans="7:34" hidden="1">
      <c r="U2" s="293"/>
    </row>
    <row r="3" spans="7:34" hidden="1"/>
    <row r="4" spans="7:34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65" t="s">
        <v>663</v>
      </c>
      <c r="M5" s="766"/>
      <c r="N5" s="766"/>
      <c r="O5" s="766"/>
      <c r="P5" s="766"/>
      <c r="Q5" s="766"/>
      <c r="R5" s="766"/>
      <c r="S5" s="766"/>
      <c r="T5" s="766"/>
      <c r="U5" s="767"/>
    </row>
    <row r="6" spans="7:34" ht="3" customHeight="1">
      <c r="J6" s="86"/>
      <c r="K6" s="86"/>
      <c r="L6" s="35"/>
      <c r="M6" s="35"/>
      <c r="N6" s="35"/>
      <c r="O6" s="83"/>
      <c r="P6" s="83"/>
      <c r="Q6" s="83"/>
      <c r="R6" s="83"/>
      <c r="S6" s="83"/>
      <c r="T6" s="83"/>
      <c r="U6" s="83"/>
    </row>
    <row r="7" spans="7:34" s="452" customFormat="1" ht="5.25" hidden="1">
      <c r="L7" s="617"/>
      <c r="M7" s="618"/>
      <c r="O7" s="809"/>
      <c r="P7" s="809"/>
      <c r="Q7" s="809"/>
      <c r="R7" s="809"/>
      <c r="S7" s="809"/>
      <c r="T7" s="809"/>
      <c r="U7" s="809"/>
      <c r="V7" s="809"/>
      <c r="W7" s="339"/>
    </row>
    <row r="8" spans="7:34" s="450" customFormat="1" ht="18.75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5"/>
      <c r="O8" s="790" t="str">
        <f>IF(datePr_ch="",IF(datePr="","",datePr),datePr_ch)</f>
        <v>27.04.2022</v>
      </c>
      <c r="P8" s="790"/>
      <c r="Q8" s="790"/>
      <c r="R8" s="790"/>
      <c r="S8" s="790"/>
      <c r="T8" s="790"/>
      <c r="U8" s="790"/>
      <c r="V8" s="790"/>
      <c r="W8" s="670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34" s="450" customFormat="1" ht="18.75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5"/>
      <c r="O9" s="790" t="str">
        <f>IF(numberPr_ch="",IF(numberPr="","",numberPr),numberPr_ch)</f>
        <v>53-22/2002</v>
      </c>
      <c r="P9" s="790"/>
      <c r="Q9" s="790"/>
      <c r="R9" s="790"/>
      <c r="S9" s="790"/>
      <c r="T9" s="790"/>
      <c r="U9" s="790"/>
      <c r="V9" s="790"/>
      <c r="W9" s="670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34" s="452" customFormat="1" ht="5.25" hidden="1">
      <c r="L10" s="617"/>
      <c r="M10" s="618"/>
      <c r="O10" s="809"/>
      <c r="P10" s="809"/>
      <c r="Q10" s="809"/>
      <c r="R10" s="809"/>
      <c r="S10" s="809"/>
      <c r="T10" s="809"/>
      <c r="U10" s="809"/>
      <c r="V10" s="809"/>
      <c r="W10" s="339"/>
    </row>
    <row r="11" spans="7:34" s="253" customFormat="1" ht="15.75" hidden="1" customHeight="1">
      <c r="G11" s="252"/>
      <c r="H11" s="252"/>
      <c r="L11" s="741"/>
      <c r="M11" s="741"/>
      <c r="N11" s="210"/>
      <c r="O11" s="286"/>
      <c r="P11" s="286"/>
      <c r="Q11" s="286"/>
      <c r="R11" s="286"/>
      <c r="S11" s="286"/>
      <c r="T11" s="286"/>
      <c r="U11" s="313" t="s">
        <v>379</v>
      </c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</row>
    <row r="12" spans="7:34" s="253" customFormat="1">
      <c r="G12" s="252"/>
      <c r="H12" s="252"/>
      <c r="L12" s="210"/>
      <c r="M12" s="210"/>
      <c r="N12" s="210"/>
      <c r="O12" s="810"/>
      <c r="P12" s="810"/>
      <c r="Q12" s="810"/>
      <c r="R12" s="810"/>
      <c r="S12" s="810"/>
      <c r="T12" s="810"/>
      <c r="U12" s="810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</row>
    <row r="13" spans="7:34" ht="15" customHeight="1">
      <c r="J13" s="86"/>
      <c r="K13" s="86"/>
      <c r="L13" s="733" t="s">
        <v>496</v>
      </c>
      <c r="M13" s="733"/>
      <c r="N13" s="733"/>
      <c r="O13" s="733"/>
      <c r="P13" s="733"/>
      <c r="Q13" s="733"/>
      <c r="R13" s="733"/>
      <c r="S13" s="733"/>
      <c r="T13" s="733"/>
      <c r="U13" s="733"/>
      <c r="V13" s="733"/>
      <c r="W13" s="733" t="s">
        <v>497</v>
      </c>
    </row>
    <row r="14" spans="7:34" ht="15" customHeight="1">
      <c r="J14" s="86"/>
      <c r="K14" s="86"/>
      <c r="L14" s="733" t="s">
        <v>95</v>
      </c>
      <c r="M14" s="733" t="s">
        <v>423</v>
      </c>
      <c r="N14" s="733"/>
      <c r="O14" s="806" t="s">
        <v>501</v>
      </c>
      <c r="P14" s="806"/>
      <c r="Q14" s="806"/>
      <c r="R14" s="806"/>
      <c r="S14" s="806"/>
      <c r="T14" s="806"/>
      <c r="U14" s="733" t="s">
        <v>341</v>
      </c>
      <c r="V14" s="804" t="s">
        <v>278</v>
      </c>
      <c r="W14" s="733"/>
    </row>
    <row r="15" spans="7:34" ht="14.25" customHeight="1">
      <c r="J15" s="86"/>
      <c r="K15" s="86"/>
      <c r="L15" s="733"/>
      <c r="M15" s="733"/>
      <c r="N15" s="733"/>
      <c r="O15" s="250" t="s">
        <v>502</v>
      </c>
      <c r="P15" s="815" t="s">
        <v>274</v>
      </c>
      <c r="Q15" s="815"/>
      <c r="R15" s="742" t="s">
        <v>503</v>
      </c>
      <c r="S15" s="742"/>
      <c r="T15" s="742"/>
      <c r="U15" s="733"/>
      <c r="V15" s="804"/>
      <c r="W15" s="733"/>
    </row>
    <row r="16" spans="7:34" ht="33.75" customHeight="1">
      <c r="J16" s="86"/>
      <c r="K16" s="86"/>
      <c r="L16" s="733"/>
      <c r="M16" s="733"/>
      <c r="N16" s="733"/>
      <c r="O16" s="422" t="s">
        <v>504</v>
      </c>
      <c r="P16" s="423" t="s">
        <v>505</v>
      </c>
      <c r="Q16" s="423" t="s">
        <v>403</v>
      </c>
      <c r="R16" s="424" t="s">
        <v>277</v>
      </c>
      <c r="S16" s="811" t="s">
        <v>276</v>
      </c>
      <c r="T16" s="811"/>
      <c r="U16" s="733"/>
      <c r="V16" s="804"/>
      <c r="W16" s="733"/>
    </row>
    <row r="17" spans="1:35" ht="12" customHeight="1">
      <c r="J17" s="86"/>
      <c r="K17" s="247">
        <v>1</v>
      </c>
      <c r="L17" s="564" t="s">
        <v>96</v>
      </c>
      <c r="M17" s="564" t="s">
        <v>52</v>
      </c>
      <c r="N17" s="571" t="str">
        <f ca="1">OFFSET(N17,0,-1)</f>
        <v>2</v>
      </c>
      <c r="O17" s="565">
        <f ca="1">OFFSET(O17,0,-1)+1</f>
        <v>3</v>
      </c>
      <c r="P17" s="565">
        <f ca="1">OFFSET(P17,0,-1)+1</f>
        <v>4</v>
      </c>
      <c r="Q17" s="565">
        <f ca="1">OFFSET(Q17,0,-1)+1</f>
        <v>5</v>
      </c>
      <c r="R17" s="565">
        <f ca="1">OFFSET(R17,0,-1)+1</f>
        <v>6</v>
      </c>
      <c r="S17" s="813">
        <f ca="1">OFFSET(S17,0,-1)+1</f>
        <v>7</v>
      </c>
      <c r="T17" s="813"/>
      <c r="U17" s="565">
        <f ca="1">OFFSET(U17,0,-2)+1</f>
        <v>8</v>
      </c>
      <c r="V17" s="571">
        <f ca="1">OFFSET(V17,0,-1)</f>
        <v>8</v>
      </c>
      <c r="W17" s="565">
        <f ca="1">OFFSET(W17,0,-1)+1</f>
        <v>9</v>
      </c>
    </row>
    <row r="18" spans="1:35" ht="22.5">
      <c r="A18" s="814">
        <v>1</v>
      </c>
      <c r="B18" s="338"/>
      <c r="C18" s="338"/>
      <c r="D18" s="338"/>
      <c r="E18" s="339"/>
      <c r="F18" s="408"/>
      <c r="G18" s="408"/>
      <c r="H18" s="408"/>
      <c r="I18" s="341"/>
      <c r="J18" s="179"/>
      <c r="K18" s="179"/>
      <c r="L18" s="556">
        <f>mergeValue(A18)</f>
        <v>1</v>
      </c>
      <c r="M18" s="563" t="s">
        <v>23</v>
      </c>
      <c r="N18" s="569"/>
      <c r="O18" s="756"/>
      <c r="P18" s="756"/>
      <c r="Q18" s="756"/>
      <c r="R18" s="756"/>
      <c r="S18" s="756"/>
      <c r="T18" s="756"/>
      <c r="U18" s="756"/>
      <c r="V18" s="756"/>
      <c r="W18" s="584" t="s">
        <v>665</v>
      </c>
    </row>
    <row r="19" spans="1:35" ht="22.5">
      <c r="A19" s="814"/>
      <c r="B19" s="814">
        <v>1</v>
      </c>
      <c r="C19" s="338"/>
      <c r="D19" s="338"/>
      <c r="E19" s="408"/>
      <c r="F19" s="408"/>
      <c r="G19" s="408"/>
      <c r="H19" s="408"/>
      <c r="I19" s="199"/>
      <c r="J19" s="180"/>
      <c r="K19" s="34"/>
      <c r="L19" s="337" t="str">
        <f>mergeValue(A19) &amp;"."&amp; mergeValue(B19)</f>
        <v>1.1</v>
      </c>
      <c r="M19" s="158" t="s">
        <v>18</v>
      </c>
      <c r="N19" s="283"/>
      <c r="O19" s="812"/>
      <c r="P19" s="812"/>
      <c r="Q19" s="812"/>
      <c r="R19" s="812"/>
      <c r="S19" s="812"/>
      <c r="T19" s="812"/>
      <c r="U19" s="812"/>
      <c r="V19" s="812"/>
      <c r="W19" s="284" t="s">
        <v>511</v>
      </c>
    </row>
    <row r="20" spans="1:35" ht="45">
      <c r="A20" s="814"/>
      <c r="B20" s="814"/>
      <c r="C20" s="814">
        <v>1</v>
      </c>
      <c r="D20" s="338"/>
      <c r="E20" s="408"/>
      <c r="F20" s="408"/>
      <c r="G20" s="408"/>
      <c r="H20" s="408"/>
      <c r="I20" s="342"/>
      <c r="J20" s="180"/>
      <c r="K20" s="101"/>
      <c r="L20" s="337" t="str">
        <f>mergeValue(A20) &amp;"."&amp; mergeValue(B20)&amp;"."&amp; mergeValue(C20)</f>
        <v>1.1.1</v>
      </c>
      <c r="M20" s="159" t="s">
        <v>400</v>
      </c>
      <c r="N20" s="283"/>
      <c r="O20" s="812"/>
      <c r="P20" s="812"/>
      <c r="Q20" s="812"/>
      <c r="R20" s="812"/>
      <c r="S20" s="812"/>
      <c r="T20" s="812"/>
      <c r="U20" s="812"/>
      <c r="V20" s="812"/>
      <c r="W20" s="284" t="s">
        <v>633</v>
      </c>
      <c r="AA20" s="315"/>
    </row>
    <row r="21" spans="1:35" ht="33.75">
      <c r="A21" s="814"/>
      <c r="B21" s="814"/>
      <c r="C21" s="814"/>
      <c r="D21" s="814">
        <v>1</v>
      </c>
      <c r="E21" s="408"/>
      <c r="F21" s="408"/>
      <c r="G21" s="408"/>
      <c r="H21" s="408"/>
      <c r="I21" s="810"/>
      <c r="J21" s="180"/>
      <c r="K21" s="101"/>
      <c r="L21" s="337" t="str">
        <f>mergeValue(A21) &amp;"."&amp; mergeValue(B21)&amp;"."&amp; mergeValue(C21)&amp;"."&amp; mergeValue(D21)</f>
        <v>1.1.1.1</v>
      </c>
      <c r="M21" s="160" t="s">
        <v>424</v>
      </c>
      <c r="N21" s="283"/>
      <c r="O21" s="808"/>
      <c r="P21" s="808"/>
      <c r="Q21" s="808"/>
      <c r="R21" s="808"/>
      <c r="S21" s="808"/>
      <c r="T21" s="808"/>
      <c r="U21" s="808"/>
      <c r="V21" s="808"/>
      <c r="W21" s="284" t="s">
        <v>634</v>
      </c>
      <c r="AA21" s="315"/>
    </row>
    <row r="22" spans="1:35" ht="33.75">
      <c r="A22" s="814"/>
      <c r="B22" s="814"/>
      <c r="C22" s="814"/>
      <c r="D22" s="814"/>
      <c r="E22" s="814">
        <v>1</v>
      </c>
      <c r="F22" s="408"/>
      <c r="G22" s="408"/>
      <c r="H22" s="408"/>
      <c r="I22" s="810"/>
      <c r="J22" s="810"/>
      <c r="K22" s="101"/>
      <c r="L22" s="337" t="str">
        <f>mergeValue(A22) &amp;"."&amp; mergeValue(B22)&amp;"."&amp; mergeValue(C22)&amp;"."&amp; mergeValue(D22)&amp;"."&amp; mergeValue(E22)</f>
        <v>1.1.1.1.1</v>
      </c>
      <c r="M22" s="171" t="s">
        <v>10</v>
      </c>
      <c r="N22" s="284"/>
      <c r="O22" s="807"/>
      <c r="P22" s="807"/>
      <c r="Q22" s="807"/>
      <c r="R22" s="807"/>
      <c r="S22" s="807"/>
      <c r="T22" s="807"/>
      <c r="U22" s="807"/>
      <c r="V22" s="807"/>
      <c r="W22" s="284" t="s">
        <v>512</v>
      </c>
      <c r="Y22" s="315" t="str">
        <f>strCheckUnique(Z22:Z25)</f>
        <v/>
      </c>
      <c r="AA22" s="315"/>
    </row>
    <row r="23" spans="1:35" ht="66" customHeight="1">
      <c r="A23" s="814"/>
      <c r="B23" s="814"/>
      <c r="C23" s="814"/>
      <c r="D23" s="814"/>
      <c r="E23" s="814"/>
      <c r="F23" s="338">
        <v>1</v>
      </c>
      <c r="G23" s="338"/>
      <c r="H23" s="338"/>
      <c r="I23" s="810"/>
      <c r="J23" s="810"/>
      <c r="K23" s="342"/>
      <c r="L23" s="337" t="str">
        <f>mergeValue(A23) &amp;"."&amp; mergeValue(B23)&amp;"."&amp; mergeValue(C23)&amp;"."&amp; mergeValue(D23)&amp;"."&amp; mergeValue(E23)&amp;"."&amp; mergeValue(F23)</f>
        <v>1.1.1.1.1.1</v>
      </c>
      <c r="M23" s="651"/>
      <c r="N23" s="817"/>
      <c r="O23" s="191"/>
      <c r="P23" s="191"/>
      <c r="Q23" s="191"/>
      <c r="R23" s="805"/>
      <c r="S23" s="816" t="s">
        <v>87</v>
      </c>
      <c r="T23" s="805"/>
      <c r="U23" s="816" t="s">
        <v>88</v>
      </c>
      <c r="V23" s="280"/>
      <c r="W23" s="801" t="s">
        <v>666</v>
      </c>
      <c r="X23" s="296" t="str">
        <f>strCheckDate(O24:V24)</f>
        <v/>
      </c>
      <c r="Z23" s="315" t="str">
        <f>IF(M23="","",M23 )</f>
        <v/>
      </c>
      <c r="AA23" s="315"/>
      <c r="AB23" s="315"/>
      <c r="AC23" s="315"/>
    </row>
    <row r="24" spans="1:35" ht="14.25" hidden="1" customHeight="1">
      <c r="A24" s="814"/>
      <c r="B24" s="814"/>
      <c r="C24" s="814"/>
      <c r="D24" s="814"/>
      <c r="E24" s="814"/>
      <c r="F24" s="338"/>
      <c r="G24" s="338"/>
      <c r="H24" s="338"/>
      <c r="I24" s="810"/>
      <c r="J24" s="810"/>
      <c r="K24" s="342"/>
      <c r="L24" s="170"/>
      <c r="M24" s="204"/>
      <c r="N24" s="817"/>
      <c r="O24" s="297"/>
      <c r="P24" s="294"/>
      <c r="Q24" s="295" t="str">
        <f>R23 &amp; "-" &amp; T23</f>
        <v>-</v>
      </c>
      <c r="R24" s="805"/>
      <c r="S24" s="816"/>
      <c r="T24" s="818"/>
      <c r="U24" s="816"/>
      <c r="V24" s="280"/>
      <c r="W24" s="802"/>
      <c r="AA24" s="315"/>
    </row>
    <row r="25" spans="1:35" customFormat="1" ht="15" customHeight="1">
      <c r="A25" s="814"/>
      <c r="B25" s="814"/>
      <c r="C25" s="814"/>
      <c r="D25" s="814"/>
      <c r="E25" s="814"/>
      <c r="F25" s="338"/>
      <c r="G25" s="338"/>
      <c r="H25" s="338"/>
      <c r="I25" s="810"/>
      <c r="J25" s="810"/>
      <c r="K25" s="200"/>
      <c r="L25" s="111"/>
      <c r="M25" s="174" t="s">
        <v>425</v>
      </c>
      <c r="N25" s="196"/>
      <c r="O25" s="156"/>
      <c r="P25" s="156"/>
      <c r="Q25" s="156"/>
      <c r="R25" s="260"/>
      <c r="S25" s="197"/>
      <c r="T25" s="197"/>
      <c r="U25" s="197"/>
      <c r="V25" s="185"/>
      <c r="W25" s="803"/>
      <c r="X25" s="305"/>
      <c r="Y25" s="305"/>
      <c r="Z25" s="305"/>
      <c r="AA25" s="315"/>
      <c r="AB25" s="305"/>
      <c r="AC25" s="296"/>
      <c r="AD25" s="296"/>
      <c r="AE25" s="296"/>
      <c r="AF25" s="296"/>
      <c r="AG25" s="296"/>
      <c r="AH25" s="296"/>
      <c r="AI25" s="34"/>
    </row>
    <row r="26" spans="1:35" customFormat="1" ht="15" customHeight="1">
      <c r="A26" s="814"/>
      <c r="B26" s="814"/>
      <c r="C26" s="814"/>
      <c r="D26" s="814"/>
      <c r="E26" s="338"/>
      <c r="F26" s="408"/>
      <c r="G26" s="408"/>
      <c r="H26" s="408"/>
      <c r="I26" s="810"/>
      <c r="J26" s="85"/>
      <c r="K26" s="200"/>
      <c r="L26" s="111"/>
      <c r="M26" s="163" t="s">
        <v>13</v>
      </c>
      <c r="N26" s="196"/>
      <c r="O26" s="156"/>
      <c r="P26" s="156"/>
      <c r="Q26" s="156"/>
      <c r="R26" s="260"/>
      <c r="S26" s="197"/>
      <c r="T26" s="197"/>
      <c r="U26" s="196"/>
      <c r="V26" s="197"/>
      <c r="W26" s="18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</row>
    <row r="27" spans="1:35" customFormat="1" ht="15" customHeight="1">
      <c r="A27" s="814"/>
      <c r="B27" s="814"/>
      <c r="C27" s="814"/>
      <c r="D27" s="338"/>
      <c r="E27" s="343"/>
      <c r="F27" s="408"/>
      <c r="G27" s="408"/>
      <c r="H27" s="408"/>
      <c r="I27" s="200"/>
      <c r="J27" s="85"/>
      <c r="K27" s="179"/>
      <c r="L27" s="111"/>
      <c r="M27" s="162" t="s">
        <v>426</v>
      </c>
      <c r="N27" s="196"/>
      <c r="O27" s="156"/>
      <c r="P27" s="156"/>
      <c r="Q27" s="156"/>
      <c r="R27" s="260"/>
      <c r="S27" s="197"/>
      <c r="T27" s="197"/>
      <c r="U27" s="196"/>
      <c r="V27" s="197"/>
      <c r="W27" s="18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</row>
    <row r="28" spans="1:35" customFormat="1" ht="15" customHeight="1">
      <c r="A28" s="814"/>
      <c r="B28" s="814"/>
      <c r="C28" s="338"/>
      <c r="D28" s="338"/>
      <c r="E28" s="343"/>
      <c r="F28" s="408"/>
      <c r="G28" s="408"/>
      <c r="H28" s="408"/>
      <c r="I28" s="200"/>
      <c r="J28" s="85"/>
      <c r="K28" s="179"/>
      <c r="L28" s="111"/>
      <c r="M28" s="161" t="s">
        <v>401</v>
      </c>
      <c r="N28" s="197"/>
      <c r="O28" s="161"/>
      <c r="P28" s="161"/>
      <c r="Q28" s="161"/>
      <c r="R28" s="260"/>
      <c r="S28" s="197"/>
      <c r="T28" s="197"/>
      <c r="U28" s="196"/>
      <c r="V28" s="197"/>
      <c r="W28" s="18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</row>
    <row r="29" spans="1:35" customFormat="1" ht="15" customHeight="1">
      <c r="A29" s="814"/>
      <c r="B29" s="338"/>
      <c r="C29" s="343"/>
      <c r="D29" s="343"/>
      <c r="E29" s="343"/>
      <c r="F29" s="408"/>
      <c r="G29" s="408"/>
      <c r="H29" s="408"/>
      <c r="I29" s="200"/>
      <c r="J29" s="85"/>
      <c r="K29" s="179"/>
      <c r="L29" s="111"/>
      <c r="M29" s="176" t="s">
        <v>21</v>
      </c>
      <c r="N29" s="197"/>
      <c r="O29" s="161"/>
      <c r="P29" s="161"/>
      <c r="Q29" s="161"/>
      <c r="R29" s="260"/>
      <c r="S29" s="197"/>
      <c r="T29" s="197"/>
      <c r="U29" s="196"/>
      <c r="V29" s="197"/>
      <c r="W29" s="18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</row>
    <row r="30" spans="1:35" customFormat="1" ht="15" customHeight="1">
      <c r="A30" s="338"/>
      <c r="B30" s="344"/>
      <c r="C30" s="344"/>
      <c r="D30" s="344"/>
      <c r="E30" s="345"/>
      <c r="F30" s="344"/>
      <c r="G30" s="408"/>
      <c r="H30" s="408"/>
      <c r="I30" s="199"/>
      <c r="J30" s="85"/>
      <c r="K30" s="342"/>
      <c r="L30" s="111"/>
      <c r="M30" s="209" t="s">
        <v>311</v>
      </c>
      <c r="N30" s="197"/>
      <c r="O30" s="161"/>
      <c r="P30" s="161"/>
      <c r="Q30" s="161"/>
      <c r="R30" s="260"/>
      <c r="S30" s="197"/>
      <c r="T30" s="197"/>
      <c r="U30" s="196"/>
      <c r="V30" s="197"/>
      <c r="W30" s="18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</row>
    <row r="31" spans="1:35" ht="3" customHeight="1"/>
    <row r="32" spans="1:35" ht="48.95" customHeight="1">
      <c r="L32" s="616">
        <v>1</v>
      </c>
      <c r="M32" s="764" t="s">
        <v>695</v>
      </c>
      <c r="N32" s="764"/>
      <c r="O32" s="764"/>
      <c r="P32" s="764"/>
      <c r="Q32" s="764"/>
      <c r="R32" s="764"/>
      <c r="S32" s="764"/>
      <c r="T32" s="764"/>
      <c r="U32" s="764"/>
      <c r="V32" s="764"/>
    </row>
  </sheetData>
  <sheetProtection password="FA9C" sheet="1" objects="1" scenarios="1" formatColumns="0" formatRows="0"/>
  <dataConsolidate/>
  <mergeCells count="38">
    <mergeCell ref="L14:L16"/>
    <mergeCell ref="M14:M16"/>
    <mergeCell ref="O19:V19"/>
    <mergeCell ref="A18:A29"/>
    <mergeCell ref="B19:B28"/>
    <mergeCell ref="C20:C27"/>
    <mergeCell ref="D21:D26"/>
    <mergeCell ref="I21:I26"/>
    <mergeCell ref="N23:N24"/>
    <mergeCell ref="E22:E25"/>
    <mergeCell ref="O18:V18"/>
    <mergeCell ref="O14:T14"/>
    <mergeCell ref="R15:T15"/>
    <mergeCell ref="N14:N16"/>
    <mergeCell ref="U14:U16"/>
    <mergeCell ref="M32:V32"/>
    <mergeCell ref="J22:J25"/>
    <mergeCell ref="O21:V21"/>
    <mergeCell ref="O20:V20"/>
    <mergeCell ref="T23:T24"/>
    <mergeCell ref="O22:V22"/>
    <mergeCell ref="S23:S24"/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</mergeCells>
  <dataValidations xWindow="911" yWindow="637" count="7">
    <dataValidation allowBlank="1" sqref="S25:S30"/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O21:V21 W8:W9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3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53</v>
      </c>
    </row>
    <row r="2" spans="1:20" ht="22.5">
      <c r="F2" s="765" t="s">
        <v>525</v>
      </c>
      <c r="G2" s="766"/>
      <c r="H2" s="767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33" t="s">
        <v>496</v>
      </c>
      <c r="G4" s="733"/>
      <c r="H4" s="733"/>
      <c r="I4" s="768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68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06.05.2022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69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69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69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69"/>
      <c r="B11" s="769">
        <v>1</v>
      </c>
      <c r="C11" s="466"/>
      <c r="D11" s="466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Республика Татарстан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69"/>
      <c r="B12" s="769"/>
      <c r="C12" s="769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69"/>
      <c r="B13" s="769"/>
      <c r="C13" s="769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800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75">
      <c r="A14" s="769"/>
      <c r="B14" s="769"/>
      <c r="C14" s="769"/>
      <c r="D14" s="466"/>
      <c r="F14" s="460"/>
      <c r="G14" s="162" t="s">
        <v>4</v>
      </c>
      <c r="H14" s="465"/>
      <c r="I14" s="800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69"/>
      <c r="B15" s="769"/>
      <c r="C15" s="466"/>
      <c r="D15" s="466"/>
      <c r="F15" s="542"/>
      <c r="G15" s="276" t="s">
        <v>449</v>
      </c>
      <c r="H15" s="543"/>
      <c r="I15" s="544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75">
      <c r="A16" s="769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75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67"/>
      <c r="G18" s="468"/>
      <c r="H18" s="469"/>
      <c r="I18" s="470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64" t="s">
        <v>631</v>
      </c>
      <c r="H19" s="764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3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4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4" customWidth="1"/>
    <col min="13" max="13" width="47.42578125" style="34" customWidth="1"/>
    <col min="14" max="14" width="1.7109375" style="34" hidden="1" customWidth="1"/>
    <col min="15" max="15" width="20.7109375" style="34" hidden="1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hidden="1" customWidth="1"/>
    <col min="22" max="22" width="4.7109375" style="34" customWidth="1"/>
    <col min="23" max="23" width="115.7109375" style="34" customWidth="1"/>
    <col min="24" max="25" width="10.5703125" style="296"/>
    <col min="26" max="26" width="11.140625" style="296" customWidth="1"/>
    <col min="27" max="34" width="10.5703125" style="296"/>
    <col min="35" max="16384" width="10.5703125" style="34"/>
  </cols>
  <sheetData>
    <row r="1" spans="7:34" hidden="1">
      <c r="Q1" s="293"/>
      <c r="R1" s="293"/>
    </row>
    <row r="2" spans="7:34" hidden="1">
      <c r="U2" s="293"/>
    </row>
    <row r="3" spans="7:34" hidden="1"/>
    <row r="4" spans="7:34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65" t="s">
        <v>664</v>
      </c>
      <c r="M5" s="766"/>
      <c r="N5" s="766"/>
      <c r="O5" s="766"/>
      <c r="P5" s="766"/>
      <c r="Q5" s="766"/>
      <c r="R5" s="766"/>
      <c r="S5" s="766"/>
      <c r="T5" s="766"/>
      <c r="U5" s="767"/>
    </row>
    <row r="6" spans="7:34" ht="3" customHeight="1">
      <c r="J6" s="86"/>
      <c r="K6" s="86"/>
      <c r="L6" s="35"/>
      <c r="M6" s="35"/>
      <c r="N6" s="35"/>
      <c r="O6" s="83"/>
      <c r="P6" s="83"/>
      <c r="Q6" s="83"/>
      <c r="R6" s="83"/>
      <c r="S6" s="83"/>
      <c r="T6" s="83"/>
      <c r="U6" s="83"/>
    </row>
    <row r="7" spans="7:34" s="452" customFormat="1" ht="5.25" hidden="1">
      <c r="L7" s="617"/>
      <c r="M7" s="618"/>
      <c r="O7" s="809"/>
      <c r="P7" s="809"/>
      <c r="Q7" s="809"/>
      <c r="R7" s="809"/>
      <c r="S7" s="809"/>
      <c r="T7" s="809"/>
      <c r="U7" s="809"/>
      <c r="V7" s="809"/>
      <c r="W7" s="339"/>
    </row>
    <row r="8" spans="7:34" s="450" customFormat="1" ht="18.75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5"/>
      <c r="O8" s="790" t="str">
        <f>IF(datePr_ch="",IF(datePr="","",datePr),datePr_ch)</f>
        <v>27.04.2022</v>
      </c>
      <c r="P8" s="790"/>
      <c r="Q8" s="790"/>
      <c r="R8" s="790"/>
      <c r="S8" s="790"/>
      <c r="T8" s="790"/>
      <c r="U8" s="790"/>
      <c r="V8" s="790"/>
      <c r="W8" s="670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34" s="450" customFormat="1" ht="18.75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5"/>
      <c r="O9" s="790" t="str">
        <f>IF(numberPr_ch="",IF(numberPr="","",numberPr),numberPr_ch)</f>
        <v>53-22/2002</v>
      </c>
      <c r="P9" s="790"/>
      <c r="Q9" s="790"/>
      <c r="R9" s="790"/>
      <c r="S9" s="790"/>
      <c r="T9" s="790"/>
      <c r="U9" s="790"/>
      <c r="V9" s="790"/>
      <c r="W9" s="670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34" s="452" customFormat="1" ht="5.25" hidden="1">
      <c r="L10" s="617"/>
      <c r="M10" s="618"/>
      <c r="O10" s="809"/>
      <c r="P10" s="809"/>
      <c r="Q10" s="809"/>
      <c r="R10" s="809"/>
      <c r="S10" s="809"/>
      <c r="T10" s="809"/>
      <c r="U10" s="809"/>
      <c r="V10" s="809"/>
      <c r="W10" s="339"/>
    </row>
    <row r="11" spans="7:34" s="253" customFormat="1" ht="15.75" hidden="1" customHeight="1">
      <c r="G11" s="252"/>
      <c r="H11" s="252"/>
      <c r="L11" s="741"/>
      <c r="M11" s="741"/>
      <c r="N11" s="210"/>
      <c r="O11" s="286"/>
      <c r="P11" s="286"/>
      <c r="Q11" s="286"/>
      <c r="R11" s="286"/>
      <c r="S11" s="286"/>
      <c r="T11" s="286"/>
      <c r="U11" s="313" t="s">
        <v>379</v>
      </c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</row>
    <row r="12" spans="7:34" s="253" customFormat="1">
      <c r="G12" s="252"/>
      <c r="H12" s="252"/>
      <c r="L12" s="210"/>
      <c r="M12" s="210"/>
      <c r="N12" s="210"/>
      <c r="O12" s="810"/>
      <c r="P12" s="810"/>
      <c r="Q12" s="810"/>
      <c r="R12" s="810"/>
      <c r="S12" s="810"/>
      <c r="T12" s="810"/>
      <c r="U12" s="810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</row>
    <row r="13" spans="7:34" ht="15" customHeight="1">
      <c r="J13" s="86"/>
      <c r="K13" s="86"/>
      <c r="L13" s="733" t="s">
        <v>496</v>
      </c>
      <c r="M13" s="733"/>
      <c r="N13" s="733"/>
      <c r="O13" s="733"/>
      <c r="P13" s="733"/>
      <c r="Q13" s="733"/>
      <c r="R13" s="733"/>
      <c r="S13" s="733"/>
      <c r="T13" s="733"/>
      <c r="U13" s="733"/>
      <c r="V13" s="733"/>
      <c r="W13" s="733" t="s">
        <v>497</v>
      </c>
    </row>
    <row r="14" spans="7:34" ht="15" customHeight="1">
      <c r="J14" s="86"/>
      <c r="K14" s="86"/>
      <c r="L14" s="733" t="s">
        <v>95</v>
      </c>
      <c r="M14" s="733" t="s">
        <v>423</v>
      </c>
      <c r="N14" s="733"/>
      <c r="O14" s="806" t="s">
        <v>501</v>
      </c>
      <c r="P14" s="806"/>
      <c r="Q14" s="806"/>
      <c r="R14" s="806"/>
      <c r="S14" s="806"/>
      <c r="T14" s="806"/>
      <c r="U14" s="733" t="s">
        <v>341</v>
      </c>
      <c r="V14" s="804" t="s">
        <v>278</v>
      </c>
      <c r="W14" s="733"/>
    </row>
    <row r="15" spans="7:34" ht="14.25" customHeight="1">
      <c r="J15" s="86"/>
      <c r="K15" s="86"/>
      <c r="L15" s="733"/>
      <c r="M15" s="733"/>
      <c r="N15" s="733"/>
      <c r="O15" s="250" t="s">
        <v>502</v>
      </c>
      <c r="P15" s="815" t="s">
        <v>274</v>
      </c>
      <c r="Q15" s="815"/>
      <c r="R15" s="742" t="s">
        <v>503</v>
      </c>
      <c r="S15" s="742"/>
      <c r="T15" s="742"/>
      <c r="U15" s="733"/>
      <c r="V15" s="804"/>
      <c r="W15" s="733"/>
    </row>
    <row r="16" spans="7:34" ht="33.75" customHeight="1">
      <c r="J16" s="86"/>
      <c r="K16" s="86"/>
      <c r="L16" s="733"/>
      <c r="M16" s="733"/>
      <c r="N16" s="733"/>
      <c r="O16" s="422" t="s">
        <v>504</v>
      </c>
      <c r="P16" s="423" t="s">
        <v>505</v>
      </c>
      <c r="Q16" s="423" t="s">
        <v>403</v>
      </c>
      <c r="R16" s="424" t="s">
        <v>277</v>
      </c>
      <c r="S16" s="811" t="s">
        <v>276</v>
      </c>
      <c r="T16" s="811"/>
      <c r="U16" s="733"/>
      <c r="V16" s="804"/>
      <c r="W16" s="733"/>
    </row>
    <row r="17" spans="1:35" ht="12" customHeight="1">
      <c r="J17" s="86"/>
      <c r="K17" s="247">
        <v>1</v>
      </c>
      <c r="L17" s="564" t="s">
        <v>96</v>
      </c>
      <c r="M17" s="564" t="s">
        <v>52</v>
      </c>
      <c r="N17" s="571" t="str">
        <f ca="1">OFFSET(N17,0,-1)</f>
        <v>2</v>
      </c>
      <c r="O17" s="565">
        <f ca="1">OFFSET(O17,0,-1)+1</f>
        <v>3</v>
      </c>
      <c r="P17" s="565">
        <f ca="1">OFFSET(P17,0,-1)+1</f>
        <v>4</v>
      </c>
      <c r="Q17" s="565">
        <f ca="1">OFFSET(Q17,0,-1)+1</f>
        <v>5</v>
      </c>
      <c r="R17" s="565">
        <f ca="1">OFFSET(R17,0,-1)+1</f>
        <v>6</v>
      </c>
      <c r="S17" s="813">
        <f ca="1">OFFSET(S17,0,-1)+1</f>
        <v>7</v>
      </c>
      <c r="T17" s="813"/>
      <c r="U17" s="565">
        <f ca="1">OFFSET(U17,0,-2)+1</f>
        <v>8</v>
      </c>
      <c r="V17" s="571">
        <f ca="1">OFFSET(V17,0,-1)</f>
        <v>8</v>
      </c>
      <c r="W17" s="565">
        <f ca="1">OFFSET(W17,0,-1)+1</f>
        <v>9</v>
      </c>
    </row>
    <row r="18" spans="1:35" ht="22.5">
      <c r="A18" s="814">
        <v>1</v>
      </c>
      <c r="B18" s="338"/>
      <c r="C18" s="338"/>
      <c r="D18" s="338"/>
      <c r="E18" s="339"/>
      <c r="F18" s="408"/>
      <c r="G18" s="408"/>
      <c r="H18" s="408"/>
      <c r="I18" s="341"/>
      <c r="J18" s="179"/>
      <c r="K18" s="179"/>
      <c r="L18" s="556">
        <f>mergeValue(A18)</f>
        <v>1</v>
      </c>
      <c r="M18" s="563" t="s">
        <v>23</v>
      </c>
      <c r="N18" s="569"/>
      <c r="O18" s="756"/>
      <c r="P18" s="756"/>
      <c r="Q18" s="756"/>
      <c r="R18" s="756"/>
      <c r="S18" s="756"/>
      <c r="T18" s="756"/>
      <c r="U18" s="756"/>
      <c r="V18" s="756"/>
      <c r="W18" s="584" t="s">
        <v>665</v>
      </c>
    </row>
    <row r="19" spans="1:35" ht="22.5">
      <c r="A19" s="814"/>
      <c r="B19" s="814">
        <v>1</v>
      </c>
      <c r="C19" s="338"/>
      <c r="D19" s="338"/>
      <c r="E19" s="408"/>
      <c r="F19" s="408"/>
      <c r="G19" s="408"/>
      <c r="H19" s="408"/>
      <c r="I19" s="199"/>
      <c r="J19" s="180"/>
      <c r="K19" s="34"/>
      <c r="L19" s="337" t="str">
        <f>mergeValue(A19) &amp;"."&amp; mergeValue(B19)</f>
        <v>1.1</v>
      </c>
      <c r="M19" s="158" t="s">
        <v>18</v>
      </c>
      <c r="N19" s="283"/>
      <c r="O19" s="812"/>
      <c r="P19" s="812"/>
      <c r="Q19" s="812"/>
      <c r="R19" s="812"/>
      <c r="S19" s="812"/>
      <c r="T19" s="812"/>
      <c r="U19" s="812"/>
      <c r="V19" s="812"/>
      <c r="W19" s="284" t="s">
        <v>511</v>
      </c>
    </row>
    <row r="20" spans="1:35" ht="45">
      <c r="A20" s="814"/>
      <c r="B20" s="814"/>
      <c r="C20" s="814">
        <v>1</v>
      </c>
      <c r="D20" s="338"/>
      <c r="E20" s="408"/>
      <c r="F20" s="408"/>
      <c r="G20" s="408"/>
      <c r="H20" s="408"/>
      <c r="I20" s="342"/>
      <c r="J20" s="180"/>
      <c r="K20" s="101"/>
      <c r="L20" s="337" t="str">
        <f>mergeValue(A20) &amp;"."&amp; mergeValue(B20)&amp;"."&amp; mergeValue(C20)</f>
        <v>1.1.1</v>
      </c>
      <c r="M20" s="159" t="s">
        <v>400</v>
      </c>
      <c r="N20" s="283"/>
      <c r="O20" s="812"/>
      <c r="P20" s="812"/>
      <c r="Q20" s="812"/>
      <c r="R20" s="812"/>
      <c r="S20" s="812"/>
      <c r="T20" s="812"/>
      <c r="U20" s="812"/>
      <c r="V20" s="812"/>
      <c r="W20" s="284" t="s">
        <v>633</v>
      </c>
      <c r="AA20" s="315"/>
    </row>
    <row r="21" spans="1:35" ht="33.75">
      <c r="A21" s="814"/>
      <c r="B21" s="814"/>
      <c r="C21" s="814"/>
      <c r="D21" s="814">
        <v>1</v>
      </c>
      <c r="E21" s="408"/>
      <c r="F21" s="408"/>
      <c r="G21" s="408"/>
      <c r="H21" s="408"/>
      <c r="I21" s="810"/>
      <c r="J21" s="180"/>
      <c r="K21" s="101"/>
      <c r="L21" s="337" t="str">
        <f>mergeValue(A21) &amp;"."&amp; mergeValue(B21)&amp;"."&amp; mergeValue(C21)&amp;"."&amp; mergeValue(D21)</f>
        <v>1.1.1.1</v>
      </c>
      <c r="M21" s="160" t="s">
        <v>424</v>
      </c>
      <c r="N21" s="283"/>
      <c r="O21" s="808"/>
      <c r="P21" s="808"/>
      <c r="Q21" s="808"/>
      <c r="R21" s="808"/>
      <c r="S21" s="808"/>
      <c r="T21" s="808"/>
      <c r="U21" s="808"/>
      <c r="V21" s="808"/>
      <c r="W21" s="284" t="s">
        <v>634</v>
      </c>
      <c r="AA21" s="315"/>
    </row>
    <row r="22" spans="1:35" ht="33.75">
      <c r="A22" s="814"/>
      <c r="B22" s="814"/>
      <c r="C22" s="814"/>
      <c r="D22" s="814"/>
      <c r="E22" s="814">
        <v>1</v>
      </c>
      <c r="F22" s="408"/>
      <c r="G22" s="408"/>
      <c r="H22" s="408"/>
      <c r="I22" s="810"/>
      <c r="J22" s="810"/>
      <c r="K22" s="101"/>
      <c r="L22" s="337" t="str">
        <f>mergeValue(A22) &amp;"."&amp; mergeValue(B22)&amp;"."&amp; mergeValue(C22)&amp;"."&amp; mergeValue(D22)&amp;"."&amp; mergeValue(E22)</f>
        <v>1.1.1.1.1</v>
      </c>
      <c r="M22" s="171" t="s">
        <v>10</v>
      </c>
      <c r="N22" s="284"/>
      <c r="O22" s="807"/>
      <c r="P22" s="807"/>
      <c r="Q22" s="807"/>
      <c r="R22" s="807"/>
      <c r="S22" s="807"/>
      <c r="T22" s="807"/>
      <c r="U22" s="807"/>
      <c r="V22" s="807"/>
      <c r="W22" s="284" t="s">
        <v>512</v>
      </c>
      <c r="Y22" s="315" t="str">
        <f>strCheckUnique(Z22:Z25)</f>
        <v/>
      </c>
      <c r="AA22" s="315"/>
    </row>
    <row r="23" spans="1:35" ht="66" customHeight="1">
      <c r="A23" s="814"/>
      <c r="B23" s="814"/>
      <c r="C23" s="814"/>
      <c r="D23" s="814"/>
      <c r="E23" s="814"/>
      <c r="F23" s="338">
        <v>1</v>
      </c>
      <c r="G23" s="338"/>
      <c r="H23" s="338"/>
      <c r="I23" s="810"/>
      <c r="J23" s="810"/>
      <c r="K23" s="342"/>
      <c r="L23" s="337" t="str">
        <f>mergeValue(A23) &amp;"."&amp; mergeValue(B23)&amp;"."&amp; mergeValue(C23)&amp;"."&amp; mergeValue(D23)&amp;"."&amp; mergeValue(E23)&amp;"."&amp; mergeValue(F23)</f>
        <v>1.1.1.1.1.1</v>
      </c>
      <c r="M23" s="651"/>
      <c r="N23" s="817"/>
      <c r="O23" s="191"/>
      <c r="P23" s="191"/>
      <c r="Q23" s="191"/>
      <c r="R23" s="805"/>
      <c r="S23" s="816" t="s">
        <v>87</v>
      </c>
      <c r="T23" s="805"/>
      <c r="U23" s="816" t="s">
        <v>88</v>
      </c>
      <c r="V23" s="280"/>
      <c r="W23" s="801" t="s">
        <v>666</v>
      </c>
      <c r="X23" s="296" t="str">
        <f>strCheckDate(O24:V24)</f>
        <v/>
      </c>
      <c r="Z23" s="315" t="str">
        <f>IF(M23="","",M23 )</f>
        <v/>
      </c>
      <c r="AA23" s="315"/>
      <c r="AB23" s="315"/>
      <c r="AC23" s="315"/>
    </row>
    <row r="24" spans="1:35" ht="14.25" hidden="1" customHeight="1">
      <c r="A24" s="814"/>
      <c r="B24" s="814"/>
      <c r="C24" s="814"/>
      <c r="D24" s="814"/>
      <c r="E24" s="814"/>
      <c r="F24" s="338"/>
      <c r="G24" s="338"/>
      <c r="H24" s="338"/>
      <c r="I24" s="810"/>
      <c r="J24" s="810"/>
      <c r="K24" s="342"/>
      <c r="L24" s="170"/>
      <c r="M24" s="204"/>
      <c r="N24" s="817"/>
      <c r="O24" s="297"/>
      <c r="P24" s="294"/>
      <c r="Q24" s="295" t="str">
        <f>R23 &amp; "-" &amp; T23</f>
        <v>-</v>
      </c>
      <c r="R24" s="805"/>
      <c r="S24" s="816"/>
      <c r="T24" s="818"/>
      <c r="U24" s="816"/>
      <c r="V24" s="280"/>
      <c r="W24" s="802"/>
      <c r="AA24" s="315"/>
    </row>
    <row r="25" spans="1:35" customFormat="1" ht="15" customHeight="1">
      <c r="A25" s="814"/>
      <c r="B25" s="814"/>
      <c r="C25" s="814"/>
      <c r="D25" s="814"/>
      <c r="E25" s="814"/>
      <c r="F25" s="338"/>
      <c r="G25" s="338"/>
      <c r="H25" s="338"/>
      <c r="I25" s="810"/>
      <c r="J25" s="810"/>
      <c r="K25" s="200"/>
      <c r="L25" s="111"/>
      <c r="M25" s="174" t="s">
        <v>425</v>
      </c>
      <c r="N25" s="196"/>
      <c r="O25" s="156"/>
      <c r="P25" s="156"/>
      <c r="Q25" s="156"/>
      <c r="R25" s="260"/>
      <c r="S25" s="197"/>
      <c r="T25" s="197"/>
      <c r="U25" s="197"/>
      <c r="V25" s="185"/>
      <c r="W25" s="803"/>
      <c r="X25" s="305"/>
      <c r="Y25" s="305"/>
      <c r="Z25" s="305"/>
      <c r="AA25" s="315"/>
      <c r="AB25" s="305"/>
      <c r="AC25" s="296"/>
      <c r="AD25" s="296"/>
      <c r="AE25" s="296"/>
      <c r="AF25" s="296"/>
      <c r="AG25" s="296"/>
      <c r="AH25" s="296"/>
      <c r="AI25" s="34"/>
    </row>
    <row r="26" spans="1:35" customFormat="1">
      <c r="A26" s="814"/>
      <c r="B26" s="814"/>
      <c r="C26" s="814"/>
      <c r="D26" s="814"/>
      <c r="E26" s="338"/>
      <c r="F26" s="408"/>
      <c r="G26" s="408"/>
      <c r="H26" s="408"/>
      <c r="I26" s="810"/>
      <c r="J26" s="85"/>
      <c r="K26" s="200"/>
      <c r="L26" s="111"/>
      <c r="M26" s="163" t="s">
        <v>13</v>
      </c>
      <c r="N26" s="196"/>
      <c r="O26" s="156"/>
      <c r="P26" s="156"/>
      <c r="Q26" s="156"/>
      <c r="R26" s="260"/>
      <c r="S26" s="197"/>
      <c r="T26" s="197"/>
      <c r="U26" s="196"/>
      <c r="V26" s="197"/>
      <c r="W26" s="18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</row>
    <row r="27" spans="1:35" customFormat="1">
      <c r="A27" s="814"/>
      <c r="B27" s="814"/>
      <c r="C27" s="814"/>
      <c r="D27" s="338"/>
      <c r="E27" s="343"/>
      <c r="F27" s="408"/>
      <c r="G27" s="408"/>
      <c r="H27" s="408"/>
      <c r="I27" s="200"/>
      <c r="J27" s="85"/>
      <c r="K27" s="179"/>
      <c r="L27" s="111"/>
      <c r="M27" s="162" t="s">
        <v>426</v>
      </c>
      <c r="N27" s="196"/>
      <c r="O27" s="156"/>
      <c r="P27" s="156"/>
      <c r="Q27" s="156"/>
      <c r="R27" s="260"/>
      <c r="S27" s="197"/>
      <c r="T27" s="197"/>
      <c r="U27" s="196"/>
      <c r="V27" s="197"/>
      <c r="W27" s="18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</row>
    <row r="28" spans="1:35" customFormat="1">
      <c r="A28" s="814"/>
      <c r="B28" s="814"/>
      <c r="C28" s="338"/>
      <c r="D28" s="338"/>
      <c r="E28" s="343"/>
      <c r="F28" s="408"/>
      <c r="G28" s="408"/>
      <c r="H28" s="408"/>
      <c r="I28" s="200"/>
      <c r="J28" s="85"/>
      <c r="K28" s="179"/>
      <c r="L28" s="111"/>
      <c r="M28" s="161" t="s">
        <v>401</v>
      </c>
      <c r="N28" s="197"/>
      <c r="O28" s="161"/>
      <c r="P28" s="161"/>
      <c r="Q28" s="161"/>
      <c r="R28" s="260"/>
      <c r="S28" s="197"/>
      <c r="T28" s="197"/>
      <c r="U28" s="196"/>
      <c r="V28" s="197"/>
      <c r="W28" s="18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</row>
    <row r="29" spans="1:35" customFormat="1">
      <c r="A29" s="814"/>
      <c r="B29" s="338"/>
      <c r="C29" s="343"/>
      <c r="D29" s="343"/>
      <c r="E29" s="343"/>
      <c r="F29" s="408"/>
      <c r="G29" s="408"/>
      <c r="H29" s="408"/>
      <c r="I29" s="200"/>
      <c r="J29" s="85"/>
      <c r="K29" s="179"/>
      <c r="L29" s="111"/>
      <c r="M29" s="176" t="s">
        <v>21</v>
      </c>
      <c r="N29" s="197"/>
      <c r="O29" s="161"/>
      <c r="P29" s="161"/>
      <c r="Q29" s="161"/>
      <c r="R29" s="260"/>
      <c r="S29" s="197"/>
      <c r="T29" s="197"/>
      <c r="U29" s="196"/>
      <c r="V29" s="197"/>
      <c r="W29" s="18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</row>
    <row r="30" spans="1:35" customFormat="1">
      <c r="A30" s="338"/>
      <c r="B30" s="344"/>
      <c r="C30" s="344"/>
      <c r="D30" s="344"/>
      <c r="E30" s="345"/>
      <c r="F30" s="344"/>
      <c r="G30" s="408"/>
      <c r="H30" s="408"/>
      <c r="I30" s="199"/>
      <c r="J30" s="85"/>
      <c r="K30" s="342"/>
      <c r="L30" s="111"/>
      <c r="M30" s="209" t="s">
        <v>311</v>
      </c>
      <c r="N30" s="197"/>
      <c r="O30" s="161"/>
      <c r="P30" s="161"/>
      <c r="Q30" s="161"/>
      <c r="R30" s="260"/>
      <c r="S30" s="197"/>
      <c r="T30" s="197"/>
      <c r="U30" s="196"/>
      <c r="V30" s="197"/>
      <c r="W30" s="18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</row>
    <row r="31" spans="1:35" ht="3" customHeight="1"/>
    <row r="32" spans="1:35" ht="48.95" customHeight="1">
      <c r="L32" s="616">
        <v>1</v>
      </c>
      <c r="M32" s="764" t="s">
        <v>695</v>
      </c>
      <c r="N32" s="764"/>
      <c r="O32" s="764"/>
      <c r="P32" s="764"/>
      <c r="Q32" s="764"/>
      <c r="R32" s="764"/>
      <c r="S32" s="764"/>
      <c r="T32" s="764"/>
      <c r="U32" s="764"/>
      <c r="V32" s="764"/>
    </row>
  </sheetData>
  <sheetProtection password="FA9C" sheet="1" objects="1" scenarios="1" formatColumns="0" formatRows="0"/>
  <dataConsolidate/>
  <mergeCells count="38">
    <mergeCell ref="M32:V32"/>
    <mergeCell ref="J22:J25"/>
    <mergeCell ref="A18:A29"/>
    <mergeCell ref="B19:B28"/>
    <mergeCell ref="C20:C27"/>
    <mergeCell ref="D21:D26"/>
    <mergeCell ref="I21:I26"/>
    <mergeCell ref="E22:E25"/>
    <mergeCell ref="O21:V21"/>
    <mergeCell ref="O20:V20"/>
    <mergeCell ref="O18:V18"/>
    <mergeCell ref="O22:V22"/>
    <mergeCell ref="N23:N24"/>
    <mergeCell ref="O19:V19"/>
    <mergeCell ref="L5:U5"/>
    <mergeCell ref="L13:V13"/>
    <mergeCell ref="W13:W16"/>
    <mergeCell ref="O14:T14"/>
    <mergeCell ref="R15:T15"/>
    <mergeCell ref="V14:V16"/>
    <mergeCell ref="P15:Q15"/>
    <mergeCell ref="L14:L16"/>
    <mergeCell ref="M14:M16"/>
    <mergeCell ref="N14:N16"/>
    <mergeCell ref="U14:U16"/>
    <mergeCell ref="S17:T17"/>
    <mergeCell ref="S16:T16"/>
    <mergeCell ref="L11:M11"/>
    <mergeCell ref="O7:V7"/>
    <mergeCell ref="O8:V8"/>
    <mergeCell ref="O9:V9"/>
    <mergeCell ref="O10:V10"/>
    <mergeCell ref="O12:U12"/>
    <mergeCell ref="W23:W25"/>
    <mergeCell ref="U23:U24"/>
    <mergeCell ref="T23:T24"/>
    <mergeCell ref="S23:S24"/>
    <mergeCell ref="R23:R24"/>
  </mergeCells>
  <phoneticPr fontId="8" type="noConversion"/>
  <dataValidations xWindow="657" yWindow="715" count="7">
    <dataValidation allowBlank="1" sqref="S25:S30"/>
    <dataValidation allowBlank="1" promptTitle="checkPeriodRange" sqref="Q24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O21:V21 W8:W9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4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54</v>
      </c>
    </row>
    <row r="2" spans="1:20" ht="22.5">
      <c r="F2" s="765" t="s">
        <v>525</v>
      </c>
      <c r="G2" s="766"/>
      <c r="H2" s="767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33" t="s">
        <v>496</v>
      </c>
      <c r="G4" s="733"/>
      <c r="H4" s="733"/>
      <c r="I4" s="768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68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06.05.2022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69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 t="str">
        <f>IF('Перечень тарифов'!R21="","наименование отсутствует","" &amp; 'Перечень тарифов'!R21 &amp; "")</f>
        <v>наименование отсутствует</v>
      </c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69"/>
      <c r="B9" s="317"/>
      <c r="C9" s="317"/>
      <c r="D9" s="317"/>
      <c r="F9" s="457" t="str">
        <f>"3." &amp;mergeValue(A9)</f>
        <v>3.1</v>
      </c>
      <c r="G9" s="538" t="s">
        <v>529</v>
      </c>
      <c r="H9" s="441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69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69"/>
      <c r="B11" s="769">
        <v>1</v>
      </c>
      <c r="C11" s="466"/>
      <c r="D11" s="466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Республика Татарстан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69"/>
      <c r="B12" s="769"/>
      <c r="C12" s="769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 t="str">
        <f>IF(Территории!H13="","","" &amp; Территории!H13 &amp; "")</f>
        <v>Елабужский муниципальный район</v>
      </c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56.25">
      <c r="A13" s="769"/>
      <c r="B13" s="769"/>
      <c r="C13" s="769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 t="str">
        <f>IF(Территории!R14="","","" &amp; Территории!R14 &amp; "")</f>
        <v>Город Елабуга (92626101)</v>
      </c>
      <c r="I13" s="678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450" customFormat="1" ht="3" customHeight="1">
      <c r="A14" s="452"/>
      <c r="B14" s="452"/>
      <c r="C14" s="452"/>
      <c r="D14" s="452"/>
      <c r="F14" s="467"/>
      <c r="G14" s="468"/>
      <c r="H14" s="469"/>
      <c r="I14" s="470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</row>
    <row r="15" spans="1:20" s="450" customFormat="1" ht="15" customHeight="1">
      <c r="A15" s="452"/>
      <c r="B15" s="452"/>
      <c r="C15" s="452"/>
      <c r="D15" s="452"/>
      <c r="F15" s="449"/>
      <c r="G15" s="764" t="s">
        <v>631</v>
      </c>
      <c r="H15" s="764"/>
      <c r="I15" s="341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4">
    <tabColor rgb="FFEAEBEE"/>
    <pageSetUpPr fitToPage="1"/>
  </sheetPr>
  <dimension ref="A1:AP33"/>
  <sheetViews>
    <sheetView showGridLines="0" topLeftCell="I4" zoomScaleNormal="100" workbookViewId="0">
      <selection activeCell="M33" sqref="M33:AC33"/>
    </sheetView>
  </sheetViews>
  <sheetFormatPr defaultColWidth="10.5703125" defaultRowHeight="14.25"/>
  <cols>
    <col min="1" max="6" width="10.5703125" style="34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4" customWidth="1"/>
    <col min="13" max="13" width="47.42578125" style="34" customWidth="1"/>
    <col min="14" max="14" width="1.42578125" style="34" hidden="1" customWidth="1"/>
    <col min="15" max="15" width="20.7109375" style="34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customWidth="1"/>
    <col min="22" max="22" width="20.7109375" style="34" customWidth="1"/>
    <col min="23" max="24" width="23.7109375" style="34" hidden="1" customWidth="1"/>
    <col min="25" max="25" width="11.7109375" style="34" customWidth="1"/>
    <col min="26" max="26" width="3.7109375" style="34" customWidth="1"/>
    <col min="27" max="27" width="11.7109375" style="34" customWidth="1"/>
    <col min="28" max="28" width="8.5703125" style="34" hidden="1" customWidth="1"/>
    <col min="29" max="29" width="4.7109375" style="34" customWidth="1"/>
    <col min="30" max="30" width="115.7109375" style="34" customWidth="1"/>
    <col min="31" max="42" width="10.5703125" style="296"/>
    <col min="43" max="16384" width="10.5703125" style="34"/>
  </cols>
  <sheetData>
    <row r="1" spans="7:42" ht="14.25" hidden="1" customHeight="1">
      <c r="Q1" s="293"/>
      <c r="R1" s="293"/>
      <c r="X1" s="293"/>
      <c r="Y1" s="293"/>
    </row>
    <row r="2" spans="7:42" ht="14.25" hidden="1" customHeight="1">
      <c r="U2" s="293"/>
      <c r="AB2" s="293"/>
    </row>
    <row r="3" spans="7:42" ht="14.25" hidden="1" customHeight="1"/>
    <row r="4" spans="7:42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</row>
    <row r="5" spans="7:42" ht="24.95" customHeight="1">
      <c r="J5" s="86"/>
      <c r="K5" s="86"/>
      <c r="L5" s="765" t="s">
        <v>663</v>
      </c>
      <c r="M5" s="766"/>
      <c r="N5" s="766"/>
      <c r="O5" s="766"/>
      <c r="P5" s="766"/>
      <c r="Q5" s="766"/>
      <c r="R5" s="766"/>
      <c r="S5" s="766"/>
      <c r="T5" s="766"/>
      <c r="U5" s="767"/>
      <c r="V5" s="699"/>
      <c r="W5" s="699"/>
      <c r="X5" s="699"/>
      <c r="Y5" s="699"/>
      <c r="Z5" s="699"/>
      <c r="AA5" s="699"/>
      <c r="AB5" s="699"/>
      <c r="AP5" s="34"/>
    </row>
    <row r="6" spans="7:42" ht="3" customHeight="1">
      <c r="J6" s="86"/>
      <c r="K6" s="86"/>
      <c r="L6" s="35"/>
      <c r="M6" s="35"/>
      <c r="N6" s="35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P6" s="34"/>
    </row>
    <row r="7" spans="7:42" s="452" customFormat="1" ht="5.25" hidden="1">
      <c r="L7" s="617"/>
      <c r="M7" s="618"/>
      <c r="O7" s="809"/>
      <c r="P7" s="809"/>
      <c r="Q7" s="809"/>
      <c r="R7" s="809"/>
      <c r="S7" s="809"/>
      <c r="T7" s="809"/>
      <c r="U7" s="809"/>
      <c r="V7" s="809"/>
      <c r="W7" s="809"/>
      <c r="X7" s="809"/>
      <c r="Y7" s="809"/>
      <c r="Z7" s="809"/>
      <c r="AA7" s="809"/>
      <c r="AB7" s="809"/>
      <c r="AC7" s="809"/>
      <c r="AD7" s="339"/>
    </row>
    <row r="8" spans="7:42" s="450" customFormat="1" ht="18.75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5"/>
      <c r="O8" s="790" t="str">
        <f>IF(datePr_ch="",IF(datePr="","",datePr),datePr_ch)</f>
        <v>27.04.2022</v>
      </c>
      <c r="P8" s="790"/>
      <c r="Q8" s="790"/>
      <c r="R8" s="790"/>
      <c r="S8" s="790"/>
      <c r="T8" s="790"/>
      <c r="U8" s="790"/>
      <c r="V8" s="790"/>
      <c r="W8" s="790"/>
      <c r="X8" s="790"/>
      <c r="Y8" s="790"/>
      <c r="Z8" s="790"/>
      <c r="AA8" s="790"/>
      <c r="AB8" s="790"/>
      <c r="AC8" s="790"/>
      <c r="AD8" s="670"/>
      <c r="AE8" s="452"/>
      <c r="AF8" s="452"/>
      <c r="AG8" s="452"/>
      <c r="AH8" s="452"/>
      <c r="AI8" s="452"/>
      <c r="AJ8" s="452"/>
      <c r="AK8" s="452"/>
      <c r="AL8" s="452"/>
      <c r="AM8" s="452"/>
      <c r="AN8" s="452"/>
      <c r="AO8" s="452"/>
    </row>
    <row r="9" spans="7:42" s="450" customFormat="1" ht="18.75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5"/>
      <c r="O9" s="790" t="str">
        <f>IF(numberPr_ch="",IF(numberPr="","",numberPr),numberPr_ch)</f>
        <v>53-22/2002</v>
      </c>
      <c r="P9" s="790"/>
      <c r="Q9" s="790"/>
      <c r="R9" s="790"/>
      <c r="S9" s="790"/>
      <c r="T9" s="790"/>
      <c r="U9" s="790"/>
      <c r="V9" s="790"/>
      <c r="W9" s="790"/>
      <c r="X9" s="790"/>
      <c r="Y9" s="790"/>
      <c r="Z9" s="790"/>
      <c r="AA9" s="790"/>
      <c r="AB9" s="790"/>
      <c r="AC9" s="790"/>
      <c r="AD9" s="670"/>
      <c r="AE9" s="452"/>
      <c r="AF9" s="452"/>
      <c r="AG9" s="452"/>
      <c r="AH9" s="452"/>
      <c r="AI9" s="452"/>
      <c r="AJ9" s="452"/>
      <c r="AK9" s="452"/>
      <c r="AL9" s="452"/>
      <c r="AM9" s="452"/>
      <c r="AN9" s="452"/>
      <c r="AO9" s="452"/>
    </row>
    <row r="10" spans="7:42" s="452" customFormat="1" ht="5.25" hidden="1">
      <c r="L10" s="617"/>
      <c r="M10" s="618"/>
      <c r="O10" s="809"/>
      <c r="P10" s="809"/>
      <c r="Q10" s="809"/>
      <c r="R10" s="809"/>
      <c r="S10" s="809"/>
      <c r="T10" s="809"/>
      <c r="U10" s="809"/>
      <c r="V10" s="809"/>
      <c r="W10" s="809"/>
      <c r="X10" s="809"/>
      <c r="Y10" s="809"/>
      <c r="Z10" s="809"/>
      <c r="AA10" s="809"/>
      <c r="AB10" s="809"/>
      <c r="AC10" s="809"/>
      <c r="AD10" s="339"/>
    </row>
    <row r="11" spans="7:42" s="253" customFormat="1" ht="11.25" hidden="1" customHeight="1">
      <c r="G11" s="252"/>
      <c r="H11" s="252"/>
      <c r="L11" s="741"/>
      <c r="M11" s="741"/>
      <c r="N11" s="210"/>
      <c r="O11" s="286"/>
      <c r="P11" s="286"/>
      <c r="Q11" s="286"/>
      <c r="R11" s="286"/>
      <c r="S11" s="286"/>
      <c r="T11" s="286"/>
      <c r="U11" s="313" t="s">
        <v>379</v>
      </c>
      <c r="V11" s="286"/>
      <c r="W11" s="286"/>
      <c r="X11" s="286"/>
      <c r="Y11" s="286"/>
      <c r="Z11" s="286"/>
      <c r="AA11" s="286"/>
      <c r="AB11" s="313" t="s">
        <v>379</v>
      </c>
      <c r="AE11" s="317"/>
      <c r="AF11" s="317"/>
      <c r="AG11" s="317"/>
      <c r="AH11" s="317"/>
      <c r="AI11" s="317"/>
      <c r="AJ11" s="317"/>
      <c r="AK11" s="317"/>
      <c r="AL11" s="317"/>
      <c r="AM11" s="317"/>
      <c r="AN11" s="317"/>
      <c r="AO11" s="317"/>
      <c r="AP11" s="317"/>
    </row>
    <row r="12" spans="7:42" s="253" customFormat="1">
      <c r="G12" s="252"/>
      <c r="H12" s="252"/>
      <c r="L12" s="210"/>
      <c r="M12" s="210"/>
      <c r="N12" s="210"/>
      <c r="O12" s="810"/>
      <c r="P12" s="810"/>
      <c r="Q12" s="810"/>
      <c r="R12" s="810"/>
      <c r="S12" s="810"/>
      <c r="T12" s="810"/>
      <c r="U12" s="810"/>
      <c r="V12" s="810" t="s">
        <v>3295</v>
      </c>
      <c r="W12" s="810"/>
      <c r="X12" s="810"/>
      <c r="Y12" s="810"/>
      <c r="Z12" s="810"/>
      <c r="AA12" s="810"/>
      <c r="AB12" s="810"/>
      <c r="AE12" s="317"/>
      <c r="AF12" s="317"/>
      <c r="AG12" s="317"/>
      <c r="AH12" s="317"/>
      <c r="AI12" s="317"/>
      <c r="AJ12" s="317"/>
      <c r="AK12" s="317"/>
      <c r="AL12" s="317"/>
      <c r="AM12" s="317"/>
      <c r="AN12" s="317"/>
      <c r="AO12" s="317"/>
    </row>
    <row r="13" spans="7:42" ht="15" customHeight="1">
      <c r="J13" s="86"/>
      <c r="K13" s="86"/>
      <c r="L13" s="733" t="s">
        <v>496</v>
      </c>
      <c r="M13" s="733"/>
      <c r="N13" s="733"/>
      <c r="O13" s="733"/>
      <c r="P13" s="733"/>
      <c r="Q13" s="733"/>
      <c r="R13" s="733"/>
      <c r="S13" s="733"/>
      <c r="T13" s="733"/>
      <c r="U13" s="733"/>
      <c r="V13" s="733"/>
      <c r="W13" s="733"/>
      <c r="X13" s="733"/>
      <c r="Y13" s="733"/>
      <c r="Z13" s="733"/>
      <c r="AA13" s="733"/>
      <c r="AB13" s="733"/>
      <c r="AC13" s="733"/>
      <c r="AD13" s="733" t="s">
        <v>497</v>
      </c>
      <c r="AP13" s="34"/>
    </row>
    <row r="14" spans="7:42" ht="15" customHeight="1">
      <c r="J14" s="86"/>
      <c r="K14" s="86"/>
      <c r="L14" s="733" t="s">
        <v>95</v>
      </c>
      <c r="M14" s="733" t="s">
        <v>423</v>
      </c>
      <c r="N14" s="733"/>
      <c r="O14" s="806" t="s">
        <v>501</v>
      </c>
      <c r="P14" s="806"/>
      <c r="Q14" s="806"/>
      <c r="R14" s="806"/>
      <c r="S14" s="806"/>
      <c r="T14" s="806"/>
      <c r="U14" s="733" t="s">
        <v>341</v>
      </c>
      <c r="V14" s="806" t="s">
        <v>501</v>
      </c>
      <c r="W14" s="806"/>
      <c r="X14" s="806"/>
      <c r="Y14" s="806"/>
      <c r="Z14" s="806"/>
      <c r="AA14" s="806"/>
      <c r="AB14" s="733" t="s">
        <v>341</v>
      </c>
      <c r="AC14" s="804" t="s">
        <v>278</v>
      </c>
      <c r="AD14" s="733"/>
      <c r="AP14" s="34"/>
    </row>
    <row r="15" spans="7:42" ht="14.25" customHeight="1">
      <c r="J15" s="86"/>
      <c r="K15" s="86"/>
      <c r="L15" s="733"/>
      <c r="M15" s="733"/>
      <c r="N15" s="733"/>
      <c r="O15" s="250" t="s">
        <v>502</v>
      </c>
      <c r="P15" s="815" t="s">
        <v>274</v>
      </c>
      <c r="Q15" s="815"/>
      <c r="R15" s="742" t="s">
        <v>503</v>
      </c>
      <c r="S15" s="742"/>
      <c r="T15" s="742"/>
      <c r="U15" s="733"/>
      <c r="V15" s="675" t="s">
        <v>502</v>
      </c>
      <c r="W15" s="815" t="s">
        <v>274</v>
      </c>
      <c r="X15" s="815"/>
      <c r="Y15" s="742" t="s">
        <v>503</v>
      </c>
      <c r="Z15" s="742"/>
      <c r="AA15" s="742"/>
      <c r="AB15" s="733"/>
      <c r="AC15" s="804"/>
      <c r="AD15" s="733"/>
      <c r="AP15" s="34"/>
    </row>
    <row r="16" spans="7:42" ht="33.75" customHeight="1">
      <c r="J16" s="86"/>
      <c r="K16" s="86"/>
      <c r="L16" s="733"/>
      <c r="M16" s="733"/>
      <c r="N16" s="733"/>
      <c r="O16" s="422" t="s">
        <v>504</v>
      </c>
      <c r="P16" s="423" t="s">
        <v>505</v>
      </c>
      <c r="Q16" s="423" t="s">
        <v>403</v>
      </c>
      <c r="R16" s="424" t="s">
        <v>277</v>
      </c>
      <c r="S16" s="811" t="s">
        <v>276</v>
      </c>
      <c r="T16" s="811"/>
      <c r="U16" s="733"/>
      <c r="V16" s="679" t="s">
        <v>504</v>
      </c>
      <c r="W16" s="423" t="s">
        <v>505</v>
      </c>
      <c r="X16" s="423" t="s">
        <v>403</v>
      </c>
      <c r="Y16" s="682" t="s">
        <v>277</v>
      </c>
      <c r="Z16" s="811" t="s">
        <v>276</v>
      </c>
      <c r="AA16" s="811"/>
      <c r="AB16" s="733"/>
      <c r="AC16" s="804"/>
      <c r="AD16" s="733"/>
      <c r="AP16" s="34"/>
    </row>
    <row r="17" spans="1:42" ht="12" customHeight="1">
      <c r="J17" s="86"/>
      <c r="K17" s="247">
        <v>1</v>
      </c>
      <c r="L17" s="564" t="s">
        <v>96</v>
      </c>
      <c r="M17" s="564" t="s">
        <v>52</v>
      </c>
      <c r="N17" s="570" t="s">
        <v>52</v>
      </c>
      <c r="O17" s="565">
        <f ca="1">OFFSET(O17,0,-1)+1</f>
        <v>3</v>
      </c>
      <c r="P17" s="565">
        <f ca="1">OFFSET(P17,0,-1)+1</f>
        <v>4</v>
      </c>
      <c r="Q17" s="565">
        <f ca="1">OFFSET(Q17,0,-1)+1</f>
        <v>5</v>
      </c>
      <c r="R17" s="565">
        <f ca="1">OFFSET(R17,0,-1)+1</f>
        <v>6</v>
      </c>
      <c r="S17" s="813">
        <f ca="1">OFFSET(S17,0,-1)+1</f>
        <v>7</v>
      </c>
      <c r="T17" s="813"/>
      <c r="U17" s="565">
        <f ca="1">OFFSET(U17,0,-2)+1</f>
        <v>8</v>
      </c>
      <c r="V17" s="683">
        <f ca="1">OFFSET(V17,0,-1)+1</f>
        <v>9</v>
      </c>
      <c r="W17" s="683">
        <f ca="1">OFFSET(W17,0,-1)+1</f>
        <v>10</v>
      </c>
      <c r="X17" s="683">
        <f ca="1">OFFSET(X17,0,-1)+1</f>
        <v>11</v>
      </c>
      <c r="Y17" s="683">
        <f ca="1">OFFSET(Y17,0,-1)+1</f>
        <v>12</v>
      </c>
      <c r="Z17" s="813">
        <f ca="1">OFFSET(Z17,0,-1)+1</f>
        <v>13</v>
      </c>
      <c r="AA17" s="813"/>
      <c r="AB17" s="683">
        <f ca="1">OFFSET(AB17,0,-2)+1</f>
        <v>14</v>
      </c>
      <c r="AC17" s="571">
        <f ca="1">OFFSET(AC17,0,-1)</f>
        <v>14</v>
      </c>
      <c r="AD17" s="565">
        <f ca="1">OFFSET(AD17,0,-1)+1</f>
        <v>15</v>
      </c>
    </row>
    <row r="18" spans="1:42" ht="22.5" hidden="1">
      <c r="A18" s="814">
        <v>1</v>
      </c>
      <c r="B18" s="338"/>
      <c r="C18" s="338"/>
      <c r="D18" s="338"/>
      <c r="E18" s="339"/>
      <c r="F18" s="340"/>
      <c r="G18" s="340"/>
      <c r="H18" s="340"/>
      <c r="I18" s="341"/>
      <c r="J18" s="179"/>
      <c r="K18" s="179"/>
      <c r="L18" s="556">
        <f>mergeValue(A18)</f>
        <v>1</v>
      </c>
      <c r="M18" s="563" t="s">
        <v>23</v>
      </c>
      <c r="N18" s="569"/>
      <c r="O18" s="756" t="str">
        <f>IF('Перечень тарифов'!J21="","","" &amp; 'Перечень тарифов'!J21 &amp; "")</f>
        <v/>
      </c>
      <c r="P18" s="756"/>
      <c r="Q18" s="756"/>
      <c r="R18" s="756"/>
      <c r="S18" s="756"/>
      <c r="T18" s="756"/>
      <c r="U18" s="756"/>
      <c r="V18" s="756"/>
      <c r="W18" s="756"/>
      <c r="X18" s="756"/>
      <c r="Y18" s="756"/>
      <c r="Z18" s="756"/>
      <c r="AA18" s="756"/>
      <c r="AB18" s="756"/>
      <c r="AC18" s="756"/>
      <c r="AD18" s="584" t="s">
        <v>665</v>
      </c>
    </row>
    <row r="19" spans="1:42" hidden="1">
      <c r="A19" s="814"/>
      <c r="B19" s="814">
        <v>1</v>
      </c>
      <c r="C19" s="338"/>
      <c r="D19" s="338"/>
      <c r="E19" s="340"/>
      <c r="F19" s="340"/>
      <c r="G19" s="340"/>
      <c r="H19" s="340"/>
      <c r="I19" s="199"/>
      <c r="J19" s="180"/>
      <c r="K19" s="34"/>
      <c r="L19" s="337" t="str">
        <f>mergeValue(A19) &amp;"."&amp; mergeValue(B19)</f>
        <v>1.1</v>
      </c>
      <c r="M19" s="158"/>
      <c r="N19" s="283"/>
      <c r="O19" s="812"/>
      <c r="P19" s="812"/>
      <c r="Q19" s="812"/>
      <c r="R19" s="812"/>
      <c r="S19" s="812"/>
      <c r="T19" s="812"/>
      <c r="U19" s="812"/>
      <c r="V19" s="812"/>
      <c r="W19" s="812"/>
      <c r="X19" s="812"/>
      <c r="Y19" s="812"/>
      <c r="Z19" s="812"/>
      <c r="AA19" s="812"/>
      <c r="AB19" s="812"/>
      <c r="AC19" s="812"/>
      <c r="AD19" s="284"/>
    </row>
    <row r="20" spans="1:42" hidden="1">
      <c r="A20" s="814"/>
      <c r="B20" s="814"/>
      <c r="C20" s="814">
        <v>1</v>
      </c>
      <c r="D20" s="338"/>
      <c r="E20" s="340"/>
      <c r="F20" s="340"/>
      <c r="G20" s="340"/>
      <c r="H20" s="340"/>
      <c r="I20" s="342"/>
      <c r="J20" s="180"/>
      <c r="K20" s="101"/>
      <c r="L20" s="337" t="str">
        <f>mergeValue(A20) &amp;"."&amp; mergeValue(B20)&amp;"."&amp; mergeValue(C20)</f>
        <v>1.1.1</v>
      </c>
      <c r="M20" s="159"/>
      <c r="N20" s="283"/>
      <c r="O20" s="812"/>
      <c r="P20" s="812"/>
      <c r="Q20" s="812"/>
      <c r="R20" s="812"/>
      <c r="S20" s="812"/>
      <c r="T20" s="812"/>
      <c r="U20" s="812"/>
      <c r="V20" s="812"/>
      <c r="W20" s="812"/>
      <c r="X20" s="812"/>
      <c r="Y20" s="812"/>
      <c r="Z20" s="812"/>
      <c r="AA20" s="812"/>
      <c r="AB20" s="812"/>
      <c r="AC20" s="812"/>
      <c r="AD20" s="284"/>
    </row>
    <row r="21" spans="1:42" ht="33.75">
      <c r="A21" s="814"/>
      <c r="B21" s="814"/>
      <c r="C21" s="814"/>
      <c r="D21" s="814">
        <v>1</v>
      </c>
      <c r="E21" s="340"/>
      <c r="F21" s="340"/>
      <c r="G21" s="340"/>
      <c r="H21" s="340"/>
      <c r="I21" s="810"/>
      <c r="J21" s="180"/>
      <c r="K21" s="101"/>
      <c r="L21" s="337" t="str">
        <f>mergeValue(A21) &amp;"."&amp; mergeValue(B21)&amp;"."&amp; mergeValue(C21)&amp;"."&amp; mergeValue(D21)</f>
        <v>1.1.1.1</v>
      </c>
      <c r="M21" s="160" t="s">
        <v>424</v>
      </c>
      <c r="N21" s="283"/>
      <c r="O21" s="808"/>
      <c r="P21" s="808"/>
      <c r="Q21" s="808"/>
      <c r="R21" s="808"/>
      <c r="S21" s="808"/>
      <c r="T21" s="808"/>
      <c r="U21" s="808"/>
      <c r="V21" s="808"/>
      <c r="W21" s="808"/>
      <c r="X21" s="808"/>
      <c r="Y21" s="808"/>
      <c r="Z21" s="808"/>
      <c r="AA21" s="808"/>
      <c r="AB21" s="808"/>
      <c r="AC21" s="808"/>
      <c r="AD21" s="284" t="s">
        <v>634</v>
      </c>
    </row>
    <row r="22" spans="1:42" ht="33.75">
      <c r="A22" s="814"/>
      <c r="B22" s="814"/>
      <c r="C22" s="814"/>
      <c r="D22" s="814"/>
      <c r="E22" s="814">
        <v>1</v>
      </c>
      <c r="F22" s="340"/>
      <c r="G22" s="340"/>
      <c r="H22" s="340"/>
      <c r="I22" s="810"/>
      <c r="J22" s="810"/>
      <c r="K22" s="101"/>
      <c r="L22" s="337" t="str">
        <f>mergeValue(A22) &amp;"."&amp; mergeValue(B22)&amp;"."&amp; mergeValue(C22)&amp;"."&amp; mergeValue(D22)&amp;"."&amp; mergeValue(E22)</f>
        <v>1.1.1.1.1</v>
      </c>
      <c r="M22" s="171" t="s">
        <v>10</v>
      </c>
      <c r="N22" s="284"/>
      <c r="O22" s="807" t="s">
        <v>704</v>
      </c>
      <c r="P22" s="807"/>
      <c r="Q22" s="807"/>
      <c r="R22" s="807"/>
      <c r="S22" s="807"/>
      <c r="T22" s="807"/>
      <c r="U22" s="807"/>
      <c r="V22" s="807"/>
      <c r="W22" s="807"/>
      <c r="X22" s="807"/>
      <c r="Y22" s="807"/>
      <c r="Z22" s="807"/>
      <c r="AA22" s="807"/>
      <c r="AB22" s="807"/>
      <c r="AC22" s="807"/>
      <c r="AD22" s="284" t="s">
        <v>512</v>
      </c>
      <c r="AF22" s="315" t="str">
        <f>strCheckUnique(AG22:AG25)</f>
        <v/>
      </c>
      <c r="AH22" s="315"/>
    </row>
    <row r="23" spans="1:42" ht="66" customHeight="1">
      <c r="A23" s="814"/>
      <c r="B23" s="814"/>
      <c r="C23" s="814"/>
      <c r="D23" s="814"/>
      <c r="E23" s="814"/>
      <c r="F23" s="338">
        <v>1</v>
      </c>
      <c r="G23" s="338"/>
      <c r="H23" s="338"/>
      <c r="I23" s="810"/>
      <c r="J23" s="810"/>
      <c r="K23" s="342"/>
      <c r="L23" s="337" t="str">
        <f>mergeValue(A23) &amp;"."&amp; mergeValue(B23)&amp;"."&amp; mergeValue(C23)&amp;"."&amp; mergeValue(D23)&amp;"."&amp; mergeValue(E23)&amp;"."&amp; mergeValue(F23)</f>
        <v>1.1.1.1.1.1</v>
      </c>
      <c r="M23" s="651"/>
      <c r="N23" s="297"/>
      <c r="O23" s="696">
        <v>46.67</v>
      </c>
      <c r="P23" s="191"/>
      <c r="Q23" s="191"/>
      <c r="R23" s="805" t="s">
        <v>2591</v>
      </c>
      <c r="S23" s="816" t="s">
        <v>87</v>
      </c>
      <c r="T23" s="805" t="s">
        <v>2592</v>
      </c>
      <c r="U23" s="816" t="s">
        <v>88</v>
      </c>
      <c r="V23" s="191" t="s">
        <v>256</v>
      </c>
      <c r="W23" s="191"/>
      <c r="X23" s="191"/>
      <c r="Y23" s="820" t="s">
        <v>256</v>
      </c>
      <c r="Z23" s="819"/>
      <c r="AA23" s="820" t="s">
        <v>256</v>
      </c>
      <c r="AB23" s="819"/>
      <c r="AC23" s="280"/>
      <c r="AD23" s="801" t="s">
        <v>666</v>
      </c>
      <c r="AE23" s="296" t="str">
        <f>strCheckDate(O24:AC24)</f>
        <v/>
      </c>
      <c r="AF23" s="315"/>
      <c r="AG23" s="315" t="str">
        <f>IF(M23="","",M23 )</f>
        <v/>
      </c>
      <c r="AH23" s="315"/>
      <c r="AI23" s="315"/>
      <c r="AJ23" s="315"/>
    </row>
    <row r="24" spans="1:42" ht="14.25" hidden="1" customHeight="1">
      <c r="A24" s="814"/>
      <c r="B24" s="814"/>
      <c r="C24" s="814"/>
      <c r="D24" s="814"/>
      <c r="E24" s="814"/>
      <c r="F24" s="338"/>
      <c r="G24" s="338"/>
      <c r="H24" s="338"/>
      <c r="I24" s="810"/>
      <c r="J24" s="810"/>
      <c r="K24" s="342"/>
      <c r="L24" s="170"/>
      <c r="M24" s="204"/>
      <c r="N24" s="297"/>
      <c r="O24" s="297"/>
      <c r="P24" s="294"/>
      <c r="Q24" s="295" t="str">
        <f>R23 &amp; "-" &amp; T23</f>
        <v>01.01.2023-31.12.2023</v>
      </c>
      <c r="R24" s="805"/>
      <c r="S24" s="816"/>
      <c r="T24" s="818"/>
      <c r="U24" s="816"/>
      <c r="V24" s="297"/>
      <c r="W24" s="294"/>
      <c r="X24" s="295" t="str">
        <f>Y23 &amp; "-" &amp; AA23</f>
        <v>-</v>
      </c>
      <c r="Y24" s="820"/>
      <c r="Z24" s="819"/>
      <c r="AA24" s="821"/>
      <c r="AB24" s="819"/>
      <c r="AC24" s="280"/>
      <c r="AD24" s="802"/>
      <c r="AF24" s="315"/>
      <c r="AG24" s="315"/>
      <c r="AH24" s="315"/>
      <c r="AI24" s="315"/>
      <c r="AJ24" s="315"/>
    </row>
    <row r="25" spans="1:42" customFormat="1" ht="15" customHeight="1">
      <c r="A25" s="814"/>
      <c r="B25" s="814"/>
      <c r="C25" s="814"/>
      <c r="D25" s="814"/>
      <c r="E25" s="814"/>
      <c r="F25" s="338"/>
      <c r="G25" s="338"/>
      <c r="H25" s="338"/>
      <c r="I25" s="810"/>
      <c r="J25" s="810"/>
      <c r="K25" s="200"/>
      <c r="L25" s="111"/>
      <c r="M25" s="174" t="s">
        <v>425</v>
      </c>
      <c r="N25" s="163"/>
      <c r="O25" s="156"/>
      <c r="P25" s="156"/>
      <c r="Q25" s="156"/>
      <c r="R25" s="260"/>
      <c r="S25" s="197"/>
      <c r="T25" s="197"/>
      <c r="U25" s="197"/>
      <c r="V25" s="156"/>
      <c r="W25" s="156"/>
      <c r="X25" s="156"/>
      <c r="Y25" s="260"/>
      <c r="Z25" s="197"/>
      <c r="AA25" s="197"/>
      <c r="AB25" s="197"/>
      <c r="AC25" s="185"/>
      <c r="AD25" s="803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</row>
    <row r="26" spans="1:42" ht="33.75" customHeight="1">
      <c r="A26" s="814"/>
      <c r="B26" s="814"/>
      <c r="C26" s="814"/>
      <c r="D26" s="814"/>
      <c r="E26" s="814">
        <v>2</v>
      </c>
      <c r="F26" s="681"/>
      <c r="G26" s="681"/>
      <c r="H26" s="681"/>
      <c r="I26" s="810"/>
      <c r="J26" s="810" t="s">
        <v>3295</v>
      </c>
      <c r="K26" s="101"/>
      <c r="L26" s="685" t="str">
        <f>mergeValue(A26) &amp;"."&amp; mergeValue(B26)&amp;"."&amp; mergeValue(C26)&amp;"."&amp; mergeValue(D26)&amp;"."&amp; mergeValue(E26)</f>
        <v>1.1.1.1.2</v>
      </c>
      <c r="M26" s="171" t="s">
        <v>10</v>
      </c>
      <c r="N26" s="284"/>
      <c r="O26" s="822" t="s">
        <v>306</v>
      </c>
      <c r="P26" s="823"/>
      <c r="Q26" s="823"/>
      <c r="R26" s="823"/>
      <c r="S26" s="823"/>
      <c r="T26" s="823"/>
      <c r="U26" s="823"/>
      <c r="V26" s="823"/>
      <c r="W26" s="823"/>
      <c r="X26" s="823"/>
      <c r="Y26" s="823"/>
      <c r="Z26" s="823"/>
      <c r="AA26" s="823"/>
      <c r="AB26" s="823"/>
      <c r="AC26" s="824"/>
      <c r="AD26" s="284" t="s">
        <v>512</v>
      </c>
      <c r="AF26" s="315" t="str">
        <f>strCheckUnique(AG26:AG29)</f>
        <v/>
      </c>
      <c r="AH26" s="315"/>
    </row>
    <row r="27" spans="1:42" ht="66" customHeight="1">
      <c r="A27" s="814"/>
      <c r="B27" s="814"/>
      <c r="C27" s="814"/>
      <c r="D27" s="814"/>
      <c r="E27" s="814"/>
      <c r="F27" s="338">
        <v>1</v>
      </c>
      <c r="G27" s="338"/>
      <c r="H27" s="338"/>
      <c r="I27" s="810"/>
      <c r="J27" s="810"/>
      <c r="K27" s="342"/>
      <c r="L27" s="685" t="str">
        <f>mergeValue(A27) &amp;"."&amp; mergeValue(B27)&amp;"."&amp; mergeValue(C27)&amp;"."&amp; mergeValue(D27)&amp;"."&amp; mergeValue(E27)&amp;"."&amp; mergeValue(F27)</f>
        <v>1.1.1.1.2.1</v>
      </c>
      <c r="M27" s="651"/>
      <c r="N27" s="297"/>
      <c r="O27" s="696">
        <v>46.67</v>
      </c>
      <c r="P27" s="191"/>
      <c r="Q27" s="191"/>
      <c r="R27" s="805" t="s">
        <v>2591</v>
      </c>
      <c r="S27" s="816" t="s">
        <v>87</v>
      </c>
      <c r="T27" s="805" t="s">
        <v>2592</v>
      </c>
      <c r="U27" s="816" t="s">
        <v>88</v>
      </c>
      <c r="V27" s="191" t="s">
        <v>256</v>
      </c>
      <c r="W27" s="191"/>
      <c r="X27" s="191"/>
      <c r="Y27" s="820" t="s">
        <v>256</v>
      </c>
      <c r="Z27" s="819"/>
      <c r="AA27" s="820" t="s">
        <v>256</v>
      </c>
      <c r="AB27" s="819"/>
      <c r="AC27" s="280"/>
      <c r="AD27" s="801" t="s">
        <v>666</v>
      </c>
      <c r="AE27" s="296" t="str">
        <f>strCheckDate(O28:AC28)</f>
        <v/>
      </c>
      <c r="AF27" s="315"/>
      <c r="AG27" s="315" t="str">
        <f>IF(M27="","",M27 )</f>
        <v/>
      </c>
      <c r="AH27" s="315"/>
      <c r="AI27" s="315"/>
      <c r="AJ27" s="315"/>
    </row>
    <row r="28" spans="1:42" ht="14.25" hidden="1" customHeight="1">
      <c r="A28" s="814"/>
      <c r="B28" s="814"/>
      <c r="C28" s="814"/>
      <c r="D28" s="814"/>
      <c r="E28" s="814"/>
      <c r="F28" s="338"/>
      <c r="G28" s="338"/>
      <c r="H28" s="338"/>
      <c r="I28" s="810"/>
      <c r="J28" s="810"/>
      <c r="K28" s="342"/>
      <c r="L28" s="170"/>
      <c r="M28" s="204"/>
      <c r="N28" s="297"/>
      <c r="O28" s="297"/>
      <c r="P28" s="294"/>
      <c r="Q28" s="295" t="str">
        <f>R27 &amp; "-" &amp; T27</f>
        <v>01.01.2023-31.12.2023</v>
      </c>
      <c r="R28" s="805"/>
      <c r="S28" s="816"/>
      <c r="T28" s="818"/>
      <c r="U28" s="816"/>
      <c r="V28" s="297"/>
      <c r="W28" s="294"/>
      <c r="X28" s="295" t="str">
        <f>Y27 &amp; "-" &amp; AA27</f>
        <v>-</v>
      </c>
      <c r="Y28" s="820"/>
      <c r="Z28" s="819"/>
      <c r="AA28" s="821"/>
      <c r="AB28" s="819"/>
      <c r="AC28" s="280"/>
      <c r="AD28" s="802"/>
      <c r="AF28" s="315"/>
      <c r="AG28" s="315"/>
      <c r="AH28" s="315"/>
      <c r="AI28" s="315"/>
      <c r="AJ28" s="315"/>
    </row>
    <row r="29" spans="1:42" customFormat="1" ht="15" customHeight="1">
      <c r="A29" s="814"/>
      <c r="B29" s="814"/>
      <c r="C29" s="814"/>
      <c r="D29" s="814"/>
      <c r="E29" s="814"/>
      <c r="F29" s="338"/>
      <c r="G29" s="338"/>
      <c r="H29" s="338"/>
      <c r="I29" s="810"/>
      <c r="J29" s="810"/>
      <c r="K29" s="200"/>
      <c r="L29" s="111"/>
      <c r="M29" s="174" t="s">
        <v>425</v>
      </c>
      <c r="N29" s="163"/>
      <c r="O29" s="156"/>
      <c r="P29" s="156"/>
      <c r="Q29" s="156"/>
      <c r="R29" s="260"/>
      <c r="S29" s="197"/>
      <c r="T29" s="197"/>
      <c r="U29" s="197"/>
      <c r="V29" s="156"/>
      <c r="W29" s="156"/>
      <c r="X29" s="156"/>
      <c r="Y29" s="260"/>
      <c r="Z29" s="197"/>
      <c r="AA29" s="197"/>
      <c r="AB29" s="197"/>
      <c r="AC29" s="185"/>
      <c r="AD29" s="803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</row>
    <row r="30" spans="1:42" customFormat="1">
      <c r="A30" s="814"/>
      <c r="B30" s="814"/>
      <c r="C30" s="814"/>
      <c r="D30" s="814"/>
      <c r="E30" s="338"/>
      <c r="F30" s="340"/>
      <c r="G30" s="340"/>
      <c r="H30" s="340"/>
      <c r="I30" s="810"/>
      <c r="J30" s="85"/>
      <c r="K30" s="200"/>
      <c r="L30" s="111"/>
      <c r="M30" s="163" t="s">
        <v>13</v>
      </c>
      <c r="N30" s="162"/>
      <c r="O30" s="156"/>
      <c r="P30" s="156"/>
      <c r="Q30" s="156"/>
      <c r="R30" s="260"/>
      <c r="S30" s="197"/>
      <c r="T30" s="197"/>
      <c r="U30" s="196"/>
      <c r="V30" s="156"/>
      <c r="W30" s="156"/>
      <c r="X30" s="156"/>
      <c r="Y30" s="260"/>
      <c r="Z30" s="197"/>
      <c r="AA30" s="197"/>
      <c r="AB30" s="196"/>
      <c r="AC30" s="197"/>
      <c r="AD30" s="18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</row>
    <row r="31" spans="1:42" customFormat="1">
      <c r="A31" s="814"/>
      <c r="B31" s="814"/>
      <c r="C31" s="814"/>
      <c r="D31" s="338"/>
      <c r="E31" s="343"/>
      <c r="F31" s="340"/>
      <c r="G31" s="340"/>
      <c r="H31" s="340"/>
      <c r="I31" s="200"/>
      <c r="J31" s="85"/>
      <c r="K31" s="179"/>
      <c r="L31" s="111"/>
      <c r="M31" s="162" t="s">
        <v>426</v>
      </c>
      <c r="N31" s="161"/>
      <c r="O31" s="156"/>
      <c r="P31" s="156"/>
      <c r="Q31" s="156"/>
      <c r="R31" s="260"/>
      <c r="S31" s="197"/>
      <c r="T31" s="197"/>
      <c r="U31" s="196"/>
      <c r="V31" s="156"/>
      <c r="W31" s="156"/>
      <c r="X31" s="156"/>
      <c r="Y31" s="260"/>
      <c r="Z31" s="197"/>
      <c r="AA31" s="197"/>
      <c r="AB31" s="196"/>
      <c r="AC31" s="197"/>
      <c r="AD31" s="18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</row>
    <row r="32" spans="1:42" ht="3" customHeight="1">
      <c r="AP32" s="34"/>
    </row>
    <row r="33" spans="12:42" ht="48.95" customHeight="1">
      <c r="L33" s="616">
        <v>1</v>
      </c>
      <c r="M33" s="764" t="s">
        <v>695</v>
      </c>
      <c r="N33" s="764"/>
      <c r="O33" s="764"/>
      <c r="P33" s="764"/>
      <c r="Q33" s="764"/>
      <c r="R33" s="764"/>
      <c r="S33" s="764"/>
      <c r="T33" s="764"/>
      <c r="U33" s="764"/>
      <c r="V33" s="764"/>
      <c r="W33" s="764"/>
      <c r="X33" s="764"/>
      <c r="Y33" s="764"/>
      <c r="Z33" s="764"/>
      <c r="AA33" s="764"/>
      <c r="AB33" s="764"/>
      <c r="AC33" s="764"/>
      <c r="AP33" s="34"/>
    </row>
  </sheetData>
  <sheetProtection password="FA9C" sheet="1" objects="1" scenarios="1" formatColumns="0" formatRows="0"/>
  <dataConsolidate/>
  <mergeCells count="60">
    <mergeCell ref="AD27:AD29"/>
    <mergeCell ref="E26:E29"/>
    <mergeCell ref="J26:J29"/>
    <mergeCell ref="O26:AC26"/>
    <mergeCell ref="R27:R28"/>
    <mergeCell ref="S27:S28"/>
    <mergeCell ref="T27:T28"/>
    <mergeCell ref="U27:U28"/>
    <mergeCell ref="Y27:Y28"/>
    <mergeCell ref="Z27:Z28"/>
    <mergeCell ref="AA27:AA28"/>
    <mergeCell ref="AB27:AB28"/>
    <mergeCell ref="M33:AC33"/>
    <mergeCell ref="L5:U5"/>
    <mergeCell ref="L14:L16"/>
    <mergeCell ref="M14:M16"/>
    <mergeCell ref="L11:M11"/>
    <mergeCell ref="U14:U16"/>
    <mergeCell ref="O22:AC22"/>
    <mergeCell ref="L13:AC13"/>
    <mergeCell ref="N14:N16"/>
    <mergeCell ref="O7:AC7"/>
    <mergeCell ref="T23:T24"/>
    <mergeCell ref="U23:U24"/>
    <mergeCell ref="S16:T16"/>
    <mergeCell ref="O21:AC21"/>
    <mergeCell ref="S17:T17"/>
    <mergeCell ref="P15:Q15"/>
    <mergeCell ref="AD13:AD16"/>
    <mergeCell ref="O19:AC19"/>
    <mergeCell ref="E22:E25"/>
    <mergeCell ref="O18:AC18"/>
    <mergeCell ref="AD23:AD25"/>
    <mergeCell ref="R23:R24"/>
    <mergeCell ref="S23:S24"/>
    <mergeCell ref="V14:AA14"/>
    <mergeCell ref="AB14:AB16"/>
    <mergeCell ref="W15:X15"/>
    <mergeCell ref="Y15:AA15"/>
    <mergeCell ref="Z16:AA16"/>
    <mergeCell ref="Z17:AA17"/>
    <mergeCell ref="Y23:Y24"/>
    <mergeCell ref="Z23:Z24"/>
    <mergeCell ref="AA23:AA24"/>
    <mergeCell ref="O8:AC8"/>
    <mergeCell ref="O9:AC9"/>
    <mergeCell ref="O10:AC10"/>
    <mergeCell ref="J22:J25"/>
    <mergeCell ref="A18:A31"/>
    <mergeCell ref="B19:B31"/>
    <mergeCell ref="C20:C31"/>
    <mergeCell ref="D21:D30"/>
    <mergeCell ref="I21:I30"/>
    <mergeCell ref="O12:U12"/>
    <mergeCell ref="AC14:AC16"/>
    <mergeCell ref="O14:T14"/>
    <mergeCell ref="R15:T15"/>
    <mergeCell ref="O20:AC20"/>
    <mergeCell ref="V12:AB12"/>
    <mergeCell ref="AB23:AB24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AD8:AD9 O21:AC21">
      <formula1>900</formula1>
    </dataValidation>
    <dataValidation allowBlank="1" sqref="Z29:Z31 Z25 S25 S29:S31"/>
    <dataValidation allowBlank="1" promptTitle="checkPeriodRange" sqref="Q24 X24 Q28 X28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 R27 T27:T28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 M27">
      <formula1>900</formula1>
    </dataValidation>
    <dataValidation type="list" allowBlank="1" showInputMessage="1" showErrorMessage="1" errorTitle="Ошибка" error="Выберите значение из списка" sqref="O22 V22 O26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 S27:S28 U27:U28"/>
    <dataValidation type="decimal" allowBlank="1" showErrorMessage="1" errorTitle="Ошибка" error="Допускается ввод только действительных чисел!" sqref="O23 O27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211</v>
      </c>
    </row>
    <row r="2" spans="1:20" ht="22.5">
      <c r="F2" s="765" t="s">
        <v>525</v>
      </c>
      <c r="G2" s="766"/>
      <c r="H2" s="767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33" t="s">
        <v>496</v>
      </c>
      <c r="G4" s="733"/>
      <c r="H4" s="733"/>
      <c r="I4" s="768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68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06.05.2022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69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69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69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69"/>
      <c r="B11" s="769">
        <v>1</v>
      </c>
      <c r="C11" s="466"/>
      <c r="D11" s="466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Республика Татарстан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69"/>
      <c r="B12" s="769"/>
      <c r="C12" s="769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69"/>
      <c r="B13" s="769"/>
      <c r="C13" s="769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800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75">
      <c r="A14" s="769"/>
      <c r="B14" s="769"/>
      <c r="C14" s="769"/>
      <c r="D14" s="466"/>
      <c r="F14" s="460"/>
      <c r="G14" s="162" t="s">
        <v>4</v>
      </c>
      <c r="H14" s="465"/>
      <c r="I14" s="800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69"/>
      <c r="B15" s="769"/>
      <c r="C15" s="466"/>
      <c r="D15" s="466"/>
      <c r="F15" s="542"/>
      <c r="G15" s="276" t="s">
        <v>449</v>
      </c>
      <c r="H15" s="543"/>
      <c r="I15" s="544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75">
      <c r="A16" s="769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75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67"/>
      <c r="G18" s="468"/>
      <c r="H18" s="469"/>
      <c r="I18" s="470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64" t="s">
        <v>631</v>
      </c>
      <c r="H19" s="764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4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4" customWidth="1"/>
    <col min="13" max="13" width="47.42578125" style="34" customWidth="1"/>
    <col min="14" max="15" width="3.7109375" style="34" customWidth="1"/>
    <col min="16" max="16" width="4.140625" style="34" customWidth="1"/>
    <col min="17" max="17" width="18.140625" style="34" customWidth="1"/>
    <col min="18" max="20" width="3.7109375" style="34" customWidth="1"/>
    <col min="21" max="21" width="12.85546875" style="34" customWidth="1"/>
    <col min="22" max="24" width="3.7109375" style="34" customWidth="1"/>
    <col min="25" max="25" width="12.85546875" style="34" customWidth="1"/>
    <col min="26" max="28" width="3.7109375" style="34" customWidth="1"/>
    <col min="29" max="29" width="12.85546875" style="34" customWidth="1"/>
    <col min="30" max="33" width="21.42578125" style="34" customWidth="1"/>
    <col min="34" max="34" width="11.7109375" style="34" customWidth="1"/>
    <col min="35" max="35" width="3.7109375" style="34" customWidth="1"/>
    <col min="36" max="36" width="11.7109375" style="34" customWidth="1"/>
    <col min="37" max="37" width="8.5703125" style="34" hidden="1" customWidth="1"/>
    <col min="38" max="38" width="4.5703125" style="34" customWidth="1"/>
    <col min="39" max="39" width="115.7109375" style="34" customWidth="1"/>
    <col min="40" max="41" width="10.5703125" style="296"/>
    <col min="42" max="42" width="13.42578125" style="296" customWidth="1"/>
    <col min="43" max="50" width="10.5703125" style="296"/>
    <col min="51" max="16384" width="10.5703125" style="34"/>
  </cols>
  <sheetData>
    <row r="1" spans="7:50" hidden="1"/>
    <row r="2" spans="7:50" hidden="1"/>
    <row r="3" spans="7:50" hidden="1"/>
    <row r="4" spans="7:50" ht="3" customHeight="1">
      <c r="J4" s="86"/>
      <c r="K4" s="86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101"/>
      <c r="AE4" s="101"/>
      <c r="AF4" s="101"/>
      <c r="AG4" s="101"/>
      <c r="AH4" s="101"/>
      <c r="AI4" s="101"/>
      <c r="AJ4" s="101"/>
      <c r="AK4" s="35"/>
    </row>
    <row r="5" spans="7:50" ht="26.1" customHeight="1">
      <c r="J5" s="86"/>
      <c r="K5" s="86"/>
      <c r="L5" s="772" t="s">
        <v>667</v>
      </c>
      <c r="M5" s="772"/>
      <c r="N5" s="772"/>
      <c r="O5" s="772"/>
      <c r="P5" s="772"/>
      <c r="Q5" s="772"/>
      <c r="R5" s="772"/>
      <c r="S5" s="772"/>
      <c r="T5" s="772"/>
      <c r="U5" s="772"/>
      <c r="V5" s="579"/>
      <c r="W5" s="458"/>
      <c r="X5" s="458"/>
      <c r="Y5" s="458"/>
      <c r="Z5" s="458"/>
      <c r="AA5" s="458"/>
      <c r="AB5" s="458"/>
      <c r="AC5" s="458"/>
      <c r="AD5" s="458"/>
      <c r="AE5" s="458"/>
      <c r="AF5" s="458"/>
      <c r="AG5" s="458"/>
      <c r="AH5" s="458"/>
      <c r="AI5" s="458"/>
      <c r="AJ5" s="458"/>
      <c r="AK5" s="281"/>
    </row>
    <row r="6" spans="7:50" ht="3" customHeight="1">
      <c r="J6" s="86"/>
      <c r="K6" s="86"/>
      <c r="L6" s="35"/>
      <c r="M6" s="35"/>
      <c r="N6" s="35"/>
      <c r="O6" s="35"/>
      <c r="P6" s="35"/>
      <c r="Q6" s="35"/>
      <c r="R6" s="35"/>
      <c r="S6" s="83"/>
      <c r="T6" s="83"/>
      <c r="U6" s="83"/>
      <c r="V6" s="83"/>
      <c r="W6" s="83"/>
      <c r="X6" s="83"/>
      <c r="Y6" s="35"/>
    </row>
    <row r="7" spans="7:50" s="452" customFormat="1" ht="5.25" hidden="1">
      <c r="L7" s="617"/>
      <c r="M7" s="618"/>
      <c r="N7" s="809"/>
      <c r="O7" s="809"/>
      <c r="P7" s="809"/>
      <c r="Q7" s="809"/>
      <c r="R7" s="809"/>
      <c r="S7" s="809"/>
      <c r="T7" s="809"/>
      <c r="U7" s="809"/>
      <c r="V7" s="339"/>
      <c r="W7" s="339"/>
    </row>
    <row r="8" spans="7:50" s="450" customFormat="1" ht="18.75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790" t="str">
        <f>IF(datePr_ch="",IF(datePr="","",datePr),datePr_ch)</f>
        <v>27.04.2022</v>
      </c>
      <c r="O8" s="790"/>
      <c r="P8" s="790"/>
      <c r="Q8" s="790"/>
      <c r="R8" s="790"/>
      <c r="S8" s="790"/>
      <c r="T8" s="790"/>
      <c r="U8" s="790"/>
      <c r="V8" s="670"/>
      <c r="W8" s="341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50" s="450" customFormat="1" ht="18.75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790" t="str">
        <f>IF(numberPr_ch="",IF(numberPr="","",numberPr),numberPr_ch)</f>
        <v>53-22/2002</v>
      </c>
      <c r="O9" s="790"/>
      <c r="P9" s="790"/>
      <c r="Q9" s="790"/>
      <c r="R9" s="790"/>
      <c r="S9" s="790"/>
      <c r="T9" s="790"/>
      <c r="U9" s="790"/>
      <c r="V9" s="670"/>
      <c r="W9" s="341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50" s="452" customFormat="1" ht="5.25" hidden="1">
      <c r="L10" s="617"/>
      <c r="M10" s="618"/>
      <c r="N10" s="809"/>
      <c r="O10" s="809"/>
      <c r="P10" s="809"/>
      <c r="Q10" s="809"/>
      <c r="R10" s="809"/>
      <c r="S10" s="809"/>
      <c r="T10" s="809"/>
      <c r="U10" s="809"/>
      <c r="V10" s="339"/>
      <c r="W10" s="339"/>
    </row>
    <row r="11" spans="7:50" s="317" customFormat="1" ht="9.75" hidden="1" customHeight="1">
      <c r="L11" s="829"/>
      <c r="M11" s="829"/>
      <c r="N11" s="336"/>
      <c r="O11" s="336"/>
      <c r="P11" s="336"/>
      <c r="Q11" s="336"/>
      <c r="R11" s="336"/>
      <c r="S11" s="830"/>
      <c r="T11" s="830"/>
      <c r="U11" s="830"/>
      <c r="V11" s="830"/>
      <c r="W11" s="830"/>
      <c r="X11" s="830"/>
      <c r="Y11" s="314"/>
      <c r="AD11" s="317" t="s">
        <v>436</v>
      </c>
      <c r="AE11" s="317" t="s">
        <v>437</v>
      </c>
      <c r="AF11" s="317" t="s">
        <v>436</v>
      </c>
      <c r="AG11" s="317" t="s">
        <v>437</v>
      </c>
    </row>
    <row r="12" spans="7:50" s="253" customFormat="1" ht="11.25" hidden="1">
      <c r="G12" s="252"/>
      <c r="H12" s="252"/>
      <c r="L12" s="741"/>
      <c r="M12" s="741"/>
      <c r="N12" s="210"/>
      <c r="O12" s="210"/>
      <c r="P12" s="210"/>
      <c r="Q12" s="210"/>
      <c r="R12" s="210"/>
      <c r="S12" s="831"/>
      <c r="T12" s="831"/>
      <c r="U12" s="831"/>
      <c r="V12" s="831"/>
      <c r="W12" s="831"/>
      <c r="X12" s="831"/>
      <c r="Y12" s="119"/>
      <c r="AK12" s="313" t="s">
        <v>379</v>
      </c>
      <c r="AN12" s="317"/>
      <c r="AO12" s="317"/>
      <c r="AP12" s="317"/>
      <c r="AQ12" s="317"/>
      <c r="AR12" s="317"/>
      <c r="AS12" s="317"/>
      <c r="AT12" s="317"/>
      <c r="AU12" s="317"/>
      <c r="AV12" s="317"/>
      <c r="AW12" s="317"/>
      <c r="AX12" s="317"/>
    </row>
    <row r="13" spans="7:50">
      <c r="J13" s="86"/>
      <c r="K13" s="86"/>
      <c r="L13" s="35"/>
      <c r="M13" s="35"/>
      <c r="N13" s="35"/>
      <c r="O13" s="35"/>
      <c r="P13" s="35"/>
      <c r="Q13" s="35"/>
      <c r="R13" s="35"/>
      <c r="S13" s="825"/>
      <c r="T13" s="825"/>
      <c r="U13" s="825"/>
      <c r="V13" s="825"/>
      <c r="W13" s="825"/>
      <c r="X13" s="825"/>
      <c r="Y13" s="413"/>
      <c r="AD13" s="825"/>
      <c r="AE13" s="825"/>
      <c r="AF13" s="825"/>
      <c r="AG13" s="825"/>
      <c r="AH13" s="825"/>
      <c r="AI13" s="825"/>
      <c r="AJ13" s="825"/>
      <c r="AK13" s="825"/>
    </row>
    <row r="14" spans="7:50">
      <c r="J14" s="86"/>
      <c r="K14" s="86"/>
      <c r="L14" s="770" t="s">
        <v>496</v>
      </c>
      <c r="M14" s="770"/>
      <c r="N14" s="770"/>
      <c r="O14" s="770"/>
      <c r="P14" s="770"/>
      <c r="Q14" s="770"/>
      <c r="R14" s="770"/>
      <c r="S14" s="770"/>
      <c r="T14" s="770"/>
      <c r="U14" s="770"/>
      <c r="V14" s="770"/>
      <c r="W14" s="770"/>
      <c r="X14" s="770"/>
      <c r="Y14" s="770"/>
      <c r="Z14" s="770"/>
      <c r="AA14" s="770"/>
      <c r="AB14" s="770"/>
      <c r="AC14" s="770"/>
      <c r="AD14" s="770"/>
      <c r="AE14" s="770"/>
      <c r="AF14" s="770"/>
      <c r="AG14" s="770"/>
      <c r="AH14" s="770"/>
      <c r="AI14" s="770"/>
      <c r="AJ14" s="770"/>
      <c r="AK14" s="770"/>
      <c r="AL14" s="770"/>
      <c r="AM14" s="733" t="s">
        <v>497</v>
      </c>
    </row>
    <row r="15" spans="7:50" ht="14.25" customHeight="1">
      <c r="J15" s="86"/>
      <c r="K15" s="86"/>
      <c r="L15" s="770" t="s">
        <v>95</v>
      </c>
      <c r="M15" s="770" t="s">
        <v>513</v>
      </c>
      <c r="N15" s="770" t="s">
        <v>432</v>
      </c>
      <c r="O15" s="770"/>
      <c r="P15" s="770"/>
      <c r="Q15" s="770"/>
      <c r="R15" s="826" t="s">
        <v>404</v>
      </c>
      <c r="S15" s="826"/>
      <c r="T15" s="826"/>
      <c r="U15" s="826"/>
      <c r="V15" s="826" t="s">
        <v>433</v>
      </c>
      <c r="W15" s="826"/>
      <c r="X15" s="826"/>
      <c r="Y15" s="826"/>
      <c r="Z15" s="826" t="s">
        <v>407</v>
      </c>
      <c r="AA15" s="826"/>
      <c r="AB15" s="826"/>
      <c r="AC15" s="826"/>
      <c r="AD15" s="826" t="s">
        <v>501</v>
      </c>
      <c r="AE15" s="826"/>
      <c r="AF15" s="826"/>
      <c r="AG15" s="826"/>
      <c r="AH15" s="826"/>
      <c r="AI15" s="826"/>
      <c r="AJ15" s="826"/>
      <c r="AK15" s="770" t="s">
        <v>341</v>
      </c>
      <c r="AL15" s="804" t="s">
        <v>278</v>
      </c>
      <c r="AM15" s="733"/>
    </row>
    <row r="16" spans="7:50" ht="26.25" customHeight="1">
      <c r="J16" s="86"/>
      <c r="K16" s="86"/>
      <c r="L16" s="770"/>
      <c r="M16" s="770"/>
      <c r="N16" s="770"/>
      <c r="O16" s="770"/>
      <c r="P16" s="770"/>
      <c r="Q16" s="770"/>
      <c r="R16" s="826"/>
      <c r="S16" s="826"/>
      <c r="T16" s="826"/>
      <c r="U16" s="826"/>
      <c r="V16" s="826"/>
      <c r="W16" s="826"/>
      <c r="X16" s="826"/>
      <c r="Y16" s="826"/>
      <c r="Z16" s="826"/>
      <c r="AA16" s="826"/>
      <c r="AB16" s="826"/>
      <c r="AC16" s="826"/>
      <c r="AD16" s="826" t="s">
        <v>434</v>
      </c>
      <c r="AE16" s="826"/>
      <c r="AF16" s="733" t="s">
        <v>435</v>
      </c>
      <c r="AG16" s="733"/>
      <c r="AH16" s="828" t="s">
        <v>503</v>
      </c>
      <c r="AI16" s="828"/>
      <c r="AJ16" s="828"/>
      <c r="AK16" s="770"/>
      <c r="AL16" s="804"/>
      <c r="AM16" s="733"/>
    </row>
    <row r="17" spans="1:53" ht="14.25" customHeight="1">
      <c r="J17" s="86"/>
      <c r="K17" s="86"/>
      <c r="L17" s="770"/>
      <c r="M17" s="770"/>
      <c r="N17" s="770"/>
      <c r="O17" s="770"/>
      <c r="P17" s="770"/>
      <c r="Q17" s="770"/>
      <c r="R17" s="826"/>
      <c r="S17" s="826"/>
      <c r="T17" s="826"/>
      <c r="U17" s="826"/>
      <c r="V17" s="826"/>
      <c r="W17" s="826"/>
      <c r="X17" s="826"/>
      <c r="Y17" s="826"/>
      <c r="Z17" s="826"/>
      <c r="AA17" s="826"/>
      <c r="AB17" s="826"/>
      <c r="AC17" s="826"/>
      <c r="AD17" s="409" t="s">
        <v>345</v>
      </c>
      <c r="AE17" s="409" t="s">
        <v>344</v>
      </c>
      <c r="AF17" s="409" t="s">
        <v>345</v>
      </c>
      <c r="AG17" s="409" t="s">
        <v>344</v>
      </c>
      <c r="AH17" s="105" t="s">
        <v>405</v>
      </c>
      <c r="AI17" s="827" t="s">
        <v>406</v>
      </c>
      <c r="AJ17" s="827"/>
      <c r="AK17" s="770"/>
      <c r="AL17" s="804"/>
      <c r="AM17" s="733"/>
    </row>
    <row r="18" spans="1:53" ht="12" customHeight="1">
      <c r="J18" s="86"/>
      <c r="K18" s="247">
        <v>1</v>
      </c>
      <c r="L18" s="564" t="s">
        <v>96</v>
      </c>
      <c r="M18" s="564" t="s">
        <v>52</v>
      </c>
      <c r="N18" s="813">
        <f ca="1">OFFSET(N18,0,-1)+1</f>
        <v>3</v>
      </c>
      <c r="O18" s="813"/>
      <c r="P18" s="813"/>
      <c r="Q18" s="813"/>
      <c r="R18" s="813">
        <f ca="1">OFFSET(R18,0,-4)+1</f>
        <v>4</v>
      </c>
      <c r="S18" s="813"/>
      <c r="T18" s="813"/>
      <c r="U18" s="813"/>
      <c r="V18" s="813">
        <f ca="1">OFFSET(V18,0,-4)+1</f>
        <v>5</v>
      </c>
      <c r="W18" s="813"/>
      <c r="X18" s="813"/>
      <c r="Y18" s="813"/>
      <c r="Z18" s="566"/>
      <c r="AA18" s="566"/>
      <c r="AB18" s="566">
        <f ca="1">OFFSET(V18,0,0)+1</f>
        <v>6</v>
      </c>
      <c r="AC18" s="567">
        <f ca="1">AB18</f>
        <v>6</v>
      </c>
      <c r="AD18" s="565">
        <f ca="1">OFFSET(AD18,0,-1)+1</f>
        <v>7</v>
      </c>
      <c r="AE18" s="565">
        <f t="shared" ref="AE18:AJ18" ca="1" si="0">OFFSET(AE18,0,-1)+1</f>
        <v>8</v>
      </c>
      <c r="AF18" s="565">
        <f t="shared" ca="1" si="0"/>
        <v>9</v>
      </c>
      <c r="AG18" s="565">
        <f t="shared" ca="1" si="0"/>
        <v>10</v>
      </c>
      <c r="AH18" s="565">
        <f t="shared" ca="1" si="0"/>
        <v>11</v>
      </c>
      <c r="AI18" s="565">
        <f t="shared" ca="1" si="0"/>
        <v>12</v>
      </c>
      <c r="AJ18" s="565">
        <f t="shared" ca="1" si="0"/>
        <v>13</v>
      </c>
      <c r="AK18" s="565">
        <f ca="1">OFFSET(AK18,0,-1)+1</f>
        <v>14</v>
      </c>
      <c r="AL18" s="568"/>
      <c r="AM18" s="565">
        <v>15</v>
      </c>
    </row>
    <row r="19" spans="1:53" ht="22.5">
      <c r="A19" s="832">
        <v>1</v>
      </c>
      <c r="B19" s="296"/>
      <c r="C19" s="296"/>
      <c r="D19" s="296"/>
      <c r="E19" s="296"/>
      <c r="F19" s="318"/>
      <c r="G19" s="318"/>
      <c r="H19" s="318"/>
      <c r="J19" s="86"/>
      <c r="K19" s="86"/>
      <c r="L19" s="556">
        <f>mergeValue(A19)</f>
        <v>1</v>
      </c>
      <c r="M19" s="563" t="s">
        <v>23</v>
      </c>
      <c r="N19" s="835"/>
      <c r="O19" s="835"/>
      <c r="P19" s="835"/>
      <c r="Q19" s="835"/>
      <c r="R19" s="835"/>
      <c r="S19" s="835"/>
      <c r="T19" s="835"/>
      <c r="U19" s="835"/>
      <c r="V19" s="835"/>
      <c r="W19" s="835"/>
      <c r="X19" s="835"/>
      <c r="Y19" s="835"/>
      <c r="Z19" s="835"/>
      <c r="AA19" s="835"/>
      <c r="AB19" s="835"/>
      <c r="AC19" s="835"/>
      <c r="AD19" s="835"/>
      <c r="AE19" s="835"/>
      <c r="AF19" s="835"/>
      <c r="AG19" s="835"/>
      <c r="AH19" s="835"/>
      <c r="AI19" s="835"/>
      <c r="AJ19" s="835"/>
      <c r="AK19" s="835"/>
      <c r="AL19" s="835"/>
      <c r="AM19" s="604" t="s">
        <v>665</v>
      </c>
    </row>
    <row r="20" spans="1:53" ht="22.5">
      <c r="A20" s="832"/>
      <c r="B20" s="832">
        <v>1</v>
      </c>
      <c r="C20" s="296"/>
      <c r="D20" s="296"/>
      <c r="E20" s="296"/>
      <c r="F20" s="346"/>
      <c r="G20" s="347"/>
      <c r="H20" s="347"/>
      <c r="I20" s="218"/>
      <c r="J20" s="46"/>
      <c r="K20" s="34"/>
      <c r="L20" s="337" t="str">
        <f>mergeValue(A20) &amp;"."&amp; mergeValue(B20)</f>
        <v>1.1</v>
      </c>
      <c r="M20" s="158" t="s">
        <v>18</v>
      </c>
      <c r="N20" s="834"/>
      <c r="O20" s="834"/>
      <c r="P20" s="834"/>
      <c r="Q20" s="834"/>
      <c r="R20" s="834"/>
      <c r="S20" s="834"/>
      <c r="T20" s="834"/>
      <c r="U20" s="834"/>
      <c r="V20" s="834"/>
      <c r="W20" s="834"/>
      <c r="X20" s="834"/>
      <c r="Y20" s="834"/>
      <c r="Z20" s="834"/>
      <c r="AA20" s="834"/>
      <c r="AB20" s="834"/>
      <c r="AC20" s="834"/>
      <c r="AD20" s="834"/>
      <c r="AE20" s="834"/>
      <c r="AF20" s="834"/>
      <c r="AG20" s="834"/>
      <c r="AH20" s="834"/>
      <c r="AI20" s="834"/>
      <c r="AJ20" s="834"/>
      <c r="AK20" s="834"/>
      <c r="AL20" s="834"/>
      <c r="AM20" s="603" t="s">
        <v>511</v>
      </c>
    </row>
    <row r="21" spans="1:53" ht="45">
      <c r="A21" s="832"/>
      <c r="B21" s="832"/>
      <c r="C21" s="832">
        <v>1</v>
      </c>
      <c r="D21" s="296"/>
      <c r="E21" s="296"/>
      <c r="F21" s="346"/>
      <c r="G21" s="347"/>
      <c r="H21" s="347"/>
      <c r="I21" s="218"/>
      <c r="J21" s="46"/>
      <c r="K21" s="34"/>
      <c r="L21" s="337" t="str">
        <f>mergeValue(A21) &amp;"."&amp; mergeValue(B21)&amp;"."&amp; mergeValue(C21)</f>
        <v>1.1.1</v>
      </c>
      <c r="M21" s="159" t="s">
        <v>400</v>
      </c>
      <c r="N21" s="834"/>
      <c r="O21" s="834"/>
      <c r="P21" s="834"/>
      <c r="Q21" s="834"/>
      <c r="R21" s="834"/>
      <c r="S21" s="834"/>
      <c r="T21" s="834"/>
      <c r="U21" s="834"/>
      <c r="V21" s="834"/>
      <c r="W21" s="834"/>
      <c r="X21" s="834"/>
      <c r="Y21" s="834"/>
      <c r="Z21" s="834"/>
      <c r="AA21" s="834"/>
      <c r="AB21" s="834"/>
      <c r="AC21" s="834"/>
      <c r="AD21" s="834"/>
      <c r="AE21" s="834"/>
      <c r="AF21" s="834"/>
      <c r="AG21" s="834"/>
      <c r="AH21" s="834"/>
      <c r="AI21" s="834"/>
      <c r="AJ21" s="834"/>
      <c r="AK21" s="834"/>
      <c r="AL21" s="834"/>
      <c r="AM21" s="603" t="s">
        <v>633</v>
      </c>
    </row>
    <row r="22" spans="1:53" ht="20.100000000000001" customHeight="1">
      <c r="A22" s="832"/>
      <c r="B22" s="832"/>
      <c r="C22" s="832"/>
      <c r="D22" s="832">
        <v>1</v>
      </c>
      <c r="E22" s="296"/>
      <c r="F22" s="346"/>
      <c r="G22" s="347"/>
      <c r="H22" s="347"/>
      <c r="I22" s="836"/>
      <c r="J22" s="837"/>
      <c r="K22" s="810"/>
      <c r="L22" s="838" t="str">
        <f>mergeValue(A22) &amp;"."&amp; mergeValue(B22)&amp;"."&amp; mergeValue(C22)&amp;"."&amp; mergeValue(D22)</f>
        <v>1.1.1.1</v>
      </c>
      <c r="M22" s="839"/>
      <c r="N22" s="816" t="s">
        <v>87</v>
      </c>
      <c r="O22" s="833"/>
      <c r="P22" s="842" t="s">
        <v>96</v>
      </c>
      <c r="Q22" s="843"/>
      <c r="R22" s="816" t="s">
        <v>88</v>
      </c>
      <c r="S22" s="833"/>
      <c r="T22" s="840">
        <v>1</v>
      </c>
      <c r="U22" s="844"/>
      <c r="V22" s="816" t="s">
        <v>88</v>
      </c>
      <c r="W22" s="833"/>
      <c r="X22" s="840">
        <v>1</v>
      </c>
      <c r="Y22" s="841"/>
      <c r="Z22" s="816" t="s">
        <v>88</v>
      </c>
      <c r="AA22" s="190"/>
      <c r="AB22" s="112">
        <v>1</v>
      </c>
      <c r="AC22" s="416"/>
      <c r="AD22" s="657"/>
      <c r="AE22" s="657"/>
      <c r="AF22" s="657"/>
      <c r="AG22" s="657"/>
      <c r="AH22" s="659"/>
      <c r="AI22" s="557" t="s">
        <v>87</v>
      </c>
      <c r="AJ22" s="659"/>
      <c r="AK22" s="575" t="s">
        <v>88</v>
      </c>
      <c r="AL22" s="280"/>
      <c r="AM22" s="800" t="s">
        <v>668</v>
      </c>
      <c r="AN22" s="296" t="str">
        <f>strCheckDateOnDP(V22:AL22,List06_9_DP)</f>
        <v/>
      </c>
      <c r="AO22" s="315" t="str">
        <f>IF(AND(COUNTIF(AP18:AP26,AP22)&gt;1,AP22&lt;&gt;""),"ErrUnique:HasDoubleConn","")</f>
        <v/>
      </c>
      <c r="AP22" s="315"/>
      <c r="AQ22" s="315"/>
      <c r="AR22" s="315"/>
      <c r="AS22" s="315"/>
      <c r="AT22" s="315"/>
    </row>
    <row r="23" spans="1:53" ht="20.100000000000001" customHeight="1">
      <c r="A23" s="832"/>
      <c r="B23" s="832"/>
      <c r="C23" s="832"/>
      <c r="D23" s="832"/>
      <c r="E23" s="296"/>
      <c r="F23" s="346"/>
      <c r="G23" s="347"/>
      <c r="H23" s="347"/>
      <c r="I23" s="836"/>
      <c r="J23" s="837"/>
      <c r="K23" s="810"/>
      <c r="L23" s="838"/>
      <c r="M23" s="839"/>
      <c r="N23" s="816"/>
      <c r="O23" s="833"/>
      <c r="P23" s="842"/>
      <c r="Q23" s="843"/>
      <c r="R23" s="816"/>
      <c r="S23" s="833"/>
      <c r="T23" s="840"/>
      <c r="U23" s="845"/>
      <c r="V23" s="816"/>
      <c r="W23" s="833"/>
      <c r="X23" s="840"/>
      <c r="Y23" s="841"/>
      <c r="Z23" s="816"/>
      <c r="AA23" s="429"/>
      <c r="AB23" s="209"/>
      <c r="AC23" s="209"/>
      <c r="AD23" s="259"/>
      <c r="AE23" s="259"/>
      <c r="AF23" s="259"/>
      <c r="AG23" s="298" t="str">
        <f>AH22 &amp; "-" &amp; AJ22</f>
        <v>-</v>
      </c>
      <c r="AH23" s="298"/>
      <c r="AI23" s="298"/>
      <c r="AJ23" s="298"/>
      <c r="AK23" s="298" t="s">
        <v>88</v>
      </c>
      <c r="AL23" s="432"/>
      <c r="AM23" s="800"/>
      <c r="AO23" s="315"/>
      <c r="AP23" s="315"/>
      <c r="AQ23" s="315"/>
      <c r="AR23" s="315"/>
      <c r="AS23" s="315"/>
      <c r="AT23" s="315"/>
    </row>
    <row r="24" spans="1:53" ht="20.100000000000001" customHeight="1">
      <c r="A24" s="832"/>
      <c r="B24" s="832"/>
      <c r="C24" s="832"/>
      <c r="D24" s="832"/>
      <c r="E24" s="296"/>
      <c r="F24" s="346"/>
      <c r="G24" s="347"/>
      <c r="H24" s="347"/>
      <c r="I24" s="836"/>
      <c r="J24" s="837"/>
      <c r="K24" s="810"/>
      <c r="L24" s="838"/>
      <c r="M24" s="839"/>
      <c r="N24" s="816"/>
      <c r="O24" s="833"/>
      <c r="P24" s="842"/>
      <c r="Q24" s="843"/>
      <c r="R24" s="816"/>
      <c r="S24" s="833"/>
      <c r="T24" s="840"/>
      <c r="U24" s="846"/>
      <c r="V24" s="816"/>
      <c r="W24" s="431"/>
      <c r="X24" s="176"/>
      <c r="Y24" s="209"/>
      <c r="Z24" s="258"/>
      <c r="AA24" s="258"/>
      <c r="AB24" s="258"/>
      <c r="AC24" s="258"/>
      <c r="AD24" s="259"/>
      <c r="AE24" s="259"/>
      <c r="AF24" s="259"/>
      <c r="AG24" s="259"/>
      <c r="AH24" s="260"/>
      <c r="AI24" s="197"/>
      <c r="AJ24" s="197"/>
      <c r="AK24" s="260"/>
      <c r="AL24" s="185"/>
      <c r="AM24" s="800"/>
      <c r="AO24" s="315"/>
      <c r="AP24" s="315"/>
      <c r="AQ24" s="315"/>
      <c r="AR24" s="315"/>
      <c r="AS24" s="315"/>
      <c r="AT24" s="315"/>
    </row>
    <row r="25" spans="1:53" ht="20.100000000000001" customHeight="1">
      <c r="A25" s="832"/>
      <c r="B25" s="832"/>
      <c r="C25" s="832"/>
      <c r="D25" s="832"/>
      <c r="E25" s="296"/>
      <c r="F25" s="346"/>
      <c r="G25" s="347"/>
      <c r="H25" s="347"/>
      <c r="I25" s="836"/>
      <c r="J25" s="837"/>
      <c r="K25" s="810"/>
      <c r="L25" s="838"/>
      <c r="M25" s="839"/>
      <c r="N25" s="816"/>
      <c r="O25" s="833"/>
      <c r="P25" s="842"/>
      <c r="Q25" s="843"/>
      <c r="R25" s="816"/>
      <c r="S25" s="261"/>
      <c r="T25" s="263"/>
      <c r="U25" s="262"/>
      <c r="V25" s="258"/>
      <c r="W25" s="258"/>
      <c r="X25" s="258"/>
      <c r="Y25" s="258"/>
      <c r="Z25" s="258"/>
      <c r="AA25" s="258"/>
      <c r="AB25" s="258"/>
      <c r="AC25" s="258"/>
      <c r="AD25" s="259"/>
      <c r="AE25" s="259"/>
      <c r="AF25" s="259"/>
      <c r="AG25" s="259"/>
      <c r="AH25" s="260"/>
      <c r="AI25" s="197"/>
      <c r="AJ25" s="197"/>
      <c r="AK25" s="260"/>
      <c r="AL25" s="185"/>
      <c r="AM25" s="800"/>
      <c r="AO25" s="315"/>
      <c r="AP25" s="315"/>
      <c r="AQ25" s="315"/>
      <c r="AR25" s="315"/>
      <c r="AS25" s="315"/>
      <c r="AT25" s="315"/>
    </row>
    <row r="26" spans="1:53" customFormat="1" ht="20.100000000000001" customHeight="1">
      <c r="A26" s="832"/>
      <c r="B26" s="832"/>
      <c r="C26" s="832"/>
      <c r="D26" s="832"/>
      <c r="E26" s="348"/>
      <c r="F26" s="349"/>
      <c r="G26" s="348"/>
      <c r="H26" s="348"/>
      <c r="I26" s="836"/>
      <c r="J26" s="837"/>
      <c r="K26" s="810"/>
      <c r="L26" s="838"/>
      <c r="M26" s="839"/>
      <c r="N26" s="816"/>
      <c r="O26" s="430"/>
      <c r="P26" s="163"/>
      <c r="Q26" s="209" t="s">
        <v>408</v>
      </c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264"/>
      <c r="AM26" s="800"/>
      <c r="AN26" s="305"/>
      <c r="AO26" s="305"/>
      <c r="AP26" s="316"/>
      <c r="AQ26" s="316"/>
      <c r="AR26" s="316"/>
      <c r="AS26" s="316"/>
      <c r="AT26" s="316"/>
      <c r="AU26" s="305"/>
      <c r="AV26" s="305"/>
      <c r="AW26" s="305"/>
      <c r="AX26" s="305"/>
    </row>
    <row r="27" spans="1:53" customFormat="1" ht="15" customHeight="1">
      <c r="A27" s="832"/>
      <c r="B27" s="832"/>
      <c r="C27" s="832"/>
      <c r="D27" s="348"/>
      <c r="E27" s="348"/>
      <c r="F27" s="346"/>
      <c r="G27" s="348"/>
      <c r="H27" s="348"/>
      <c r="I27" s="179"/>
      <c r="J27" s="85"/>
      <c r="K27" s="179"/>
      <c r="L27" s="326"/>
      <c r="M27" s="162" t="s">
        <v>5</v>
      </c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85"/>
      <c r="AM27" s="800"/>
      <c r="AN27" s="305"/>
      <c r="AO27" s="305"/>
      <c r="AP27" s="316"/>
      <c r="AQ27" s="316"/>
      <c r="AR27" s="316"/>
      <c r="AS27" s="316"/>
      <c r="AT27" s="316"/>
      <c r="AU27" s="305"/>
      <c r="AV27" s="305"/>
      <c r="AW27" s="305"/>
      <c r="AX27" s="305"/>
    </row>
    <row r="28" spans="1:53" customFormat="1" ht="15" customHeight="1">
      <c r="A28" s="832"/>
      <c r="B28" s="832"/>
      <c r="C28" s="348"/>
      <c r="D28" s="348"/>
      <c r="E28" s="348"/>
      <c r="F28" s="346"/>
      <c r="G28" s="348"/>
      <c r="H28" s="348"/>
      <c r="I28" s="179"/>
      <c r="J28" s="85"/>
      <c r="K28" s="179"/>
      <c r="L28" s="111"/>
      <c r="M28" s="161" t="s">
        <v>401</v>
      </c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56"/>
      <c r="AE28" s="156"/>
      <c r="AF28" s="156"/>
      <c r="AG28" s="156"/>
      <c r="AH28" s="260"/>
      <c r="AI28" s="197"/>
      <c r="AJ28" s="196"/>
      <c r="AK28" s="161"/>
      <c r="AL28" s="197"/>
      <c r="AM28" s="18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</row>
    <row r="29" spans="1:53" customFormat="1" ht="15" customHeight="1">
      <c r="A29" s="832"/>
      <c r="B29" s="348"/>
      <c r="C29" s="348"/>
      <c r="D29" s="348"/>
      <c r="E29" s="348"/>
      <c r="F29" s="346"/>
      <c r="G29" s="348"/>
      <c r="H29" s="348"/>
      <c r="I29" s="179"/>
      <c r="J29" s="85"/>
      <c r="K29" s="179"/>
      <c r="L29" s="111"/>
      <c r="M29" s="176" t="s">
        <v>21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56"/>
      <c r="AE29" s="156"/>
      <c r="AF29" s="156"/>
      <c r="AG29" s="156"/>
      <c r="AH29" s="260"/>
      <c r="AI29" s="197"/>
      <c r="AJ29" s="196"/>
      <c r="AK29" s="161"/>
      <c r="AL29" s="197"/>
      <c r="AM29" s="18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</row>
    <row r="30" spans="1:53" customFormat="1" ht="15" customHeight="1">
      <c r="F30" s="178"/>
      <c r="G30" s="179"/>
      <c r="H30" s="179"/>
      <c r="I30" s="219"/>
      <c r="J30" s="85"/>
      <c r="L30" s="111"/>
      <c r="M30" s="209" t="s">
        <v>311</v>
      </c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156"/>
      <c r="AE30" s="156"/>
      <c r="AF30" s="156"/>
      <c r="AG30" s="156"/>
      <c r="AH30" s="260"/>
      <c r="AI30" s="197"/>
      <c r="AJ30" s="196"/>
      <c r="AK30" s="161"/>
      <c r="AL30" s="197"/>
      <c r="AM30" s="18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</row>
    <row r="31" spans="1:53" ht="3" customHeight="1"/>
    <row r="32" spans="1:53" ht="14.25" customHeight="1">
      <c r="L32" s="616">
        <v>1</v>
      </c>
      <c r="M32" s="649" t="s">
        <v>694</v>
      </c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212"/>
      <c r="AZ32" s="212"/>
      <c r="BA32" s="212"/>
    </row>
    <row r="33" spans="12:53" s="34" customFormat="1" ht="14.25" customHeight="1">
      <c r="L33" s="214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19"/>
      <c r="AY33" s="213"/>
      <c r="AZ33" s="213"/>
      <c r="BA33" s="213"/>
    </row>
  </sheetData>
  <sheetProtection password="FA9C" sheet="1" objects="1" scenarios="1" formatColumns="0" formatRows="0"/>
  <dataConsolidate/>
  <mergeCells count="55">
    <mergeCell ref="L5:U5"/>
    <mergeCell ref="N7:U7"/>
    <mergeCell ref="N8:U8"/>
    <mergeCell ref="N9:U9"/>
    <mergeCell ref="N10:U10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L11:M11"/>
    <mergeCell ref="S11:X11"/>
    <mergeCell ref="L12:M12"/>
    <mergeCell ref="S12:X12"/>
    <mergeCell ref="S13:X13"/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8:W9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212</v>
      </c>
    </row>
    <row r="2" spans="1:20" ht="22.5">
      <c r="F2" s="765" t="s">
        <v>525</v>
      </c>
      <c r="G2" s="766"/>
      <c r="H2" s="767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33" t="s">
        <v>496</v>
      </c>
      <c r="G4" s="733"/>
      <c r="H4" s="733"/>
      <c r="I4" s="768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68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06.05.2022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69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69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69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69"/>
      <c r="B11" s="769">
        <v>1</v>
      </c>
      <c r="C11" s="466"/>
      <c r="D11" s="466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Республика Татарстан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69"/>
      <c r="B12" s="769"/>
      <c r="C12" s="769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69"/>
      <c r="B13" s="769"/>
      <c r="C13" s="769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800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75">
      <c r="A14" s="769"/>
      <c r="B14" s="769"/>
      <c r="C14" s="769"/>
      <c r="D14" s="466"/>
      <c r="F14" s="460"/>
      <c r="G14" s="162" t="s">
        <v>4</v>
      </c>
      <c r="H14" s="465"/>
      <c r="I14" s="800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69"/>
      <c r="B15" s="769"/>
      <c r="C15" s="466"/>
      <c r="D15" s="466"/>
      <c r="F15" s="460"/>
      <c r="G15" s="161" t="s">
        <v>449</v>
      </c>
      <c r="H15" s="461"/>
      <c r="I15" s="462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75">
      <c r="A16" s="769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75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49"/>
      <c r="G18" s="539"/>
      <c r="H18" s="540"/>
      <c r="I18" s="341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64" t="s">
        <v>631</v>
      </c>
      <c r="H19" s="764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4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4" customWidth="1"/>
    <col min="13" max="13" width="47.42578125" style="34" customWidth="1"/>
    <col min="14" max="14" width="3.7109375" style="34" customWidth="1"/>
    <col min="15" max="15" width="4.140625" style="34" customWidth="1"/>
    <col min="16" max="16" width="18.140625" style="34" customWidth="1"/>
    <col min="17" max="19" width="3.7109375" style="34" customWidth="1"/>
    <col min="20" max="20" width="12.85546875" style="34" customWidth="1"/>
    <col min="21" max="23" width="3.7109375" style="34" customWidth="1"/>
    <col min="24" max="24" width="12.85546875" style="34" customWidth="1"/>
    <col min="25" max="27" width="3.7109375" style="34" customWidth="1"/>
    <col min="28" max="28" width="12.85546875" style="34" customWidth="1"/>
    <col min="29" max="32" width="21.42578125" style="34" customWidth="1"/>
    <col min="33" max="33" width="11.7109375" style="34" customWidth="1"/>
    <col min="34" max="34" width="3.7109375" style="34" customWidth="1"/>
    <col min="35" max="35" width="11.7109375" style="34" customWidth="1"/>
    <col min="36" max="36" width="8.5703125" style="34" hidden="1" customWidth="1"/>
    <col min="37" max="37" width="4.5703125" style="34" customWidth="1"/>
    <col min="38" max="38" width="115.7109375" style="34" customWidth="1"/>
    <col min="39" max="40" width="10.5703125" style="296"/>
    <col min="41" max="41" width="13.42578125" style="296" customWidth="1"/>
    <col min="42" max="49" width="10.5703125" style="296"/>
    <col min="50" max="16384" width="10.5703125" style="34"/>
  </cols>
  <sheetData>
    <row r="1" spans="7:49" hidden="1"/>
    <row r="2" spans="7:49" hidden="1"/>
    <row r="3" spans="7:49" hidden="1"/>
    <row r="4" spans="7:49" ht="3" customHeight="1">
      <c r="J4" s="86"/>
      <c r="K4" s="86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101"/>
      <c r="AD4" s="101"/>
      <c r="AE4" s="101"/>
      <c r="AF4" s="101"/>
      <c r="AG4" s="101"/>
      <c r="AH4" s="101"/>
      <c r="AI4" s="101"/>
      <c r="AJ4" s="35"/>
    </row>
    <row r="5" spans="7:49" ht="26.1" customHeight="1">
      <c r="J5" s="86"/>
      <c r="K5" s="86"/>
      <c r="L5" s="772" t="s">
        <v>667</v>
      </c>
      <c r="M5" s="772"/>
      <c r="N5" s="772"/>
      <c r="O5" s="772"/>
      <c r="P5" s="772"/>
      <c r="Q5" s="772"/>
      <c r="R5" s="772"/>
      <c r="S5" s="772"/>
      <c r="T5" s="772"/>
      <c r="U5" s="579"/>
      <c r="V5" s="458"/>
      <c r="W5" s="458"/>
      <c r="X5" s="458"/>
      <c r="Y5" s="458"/>
      <c r="Z5" s="458"/>
      <c r="AA5" s="458"/>
      <c r="AB5" s="458"/>
      <c r="AC5" s="458"/>
      <c r="AD5" s="458"/>
      <c r="AE5" s="458"/>
      <c r="AF5" s="458"/>
      <c r="AG5" s="458"/>
      <c r="AH5" s="458"/>
      <c r="AI5" s="458"/>
      <c r="AJ5" s="281"/>
      <c r="AK5" s="101"/>
    </row>
    <row r="6" spans="7:49" ht="3" customHeight="1">
      <c r="J6" s="86"/>
      <c r="K6" s="86"/>
      <c r="L6" s="35"/>
      <c r="M6" s="35"/>
      <c r="N6" s="35"/>
      <c r="O6" s="35"/>
      <c r="P6" s="35"/>
      <c r="Q6" s="35"/>
      <c r="R6" s="83"/>
      <c r="S6" s="83"/>
      <c r="T6" s="83"/>
      <c r="U6" s="83"/>
      <c r="V6" s="83"/>
      <c r="W6" s="83"/>
      <c r="X6" s="35"/>
    </row>
    <row r="7" spans="7:49" s="452" customFormat="1" ht="5.25" hidden="1">
      <c r="L7" s="617"/>
      <c r="M7" s="618" t="s">
        <v>536</v>
      </c>
      <c r="N7" s="809" t="str">
        <f>IF(NameOrPr="","",NameOrPr)</f>
        <v/>
      </c>
      <c r="O7" s="809"/>
      <c r="P7" s="809"/>
      <c r="Q7" s="809"/>
      <c r="R7" s="809"/>
      <c r="S7" s="809"/>
      <c r="T7" s="809"/>
      <c r="U7" s="339"/>
      <c r="V7" s="339"/>
      <c r="W7" s="339"/>
    </row>
    <row r="8" spans="7:49" s="450" customFormat="1" ht="18.75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790" t="str">
        <f>IF(datePr_ch="",IF(datePr="","",datePr),datePr_ch)</f>
        <v>27.04.2022</v>
      </c>
      <c r="O8" s="790"/>
      <c r="P8" s="790"/>
      <c r="Q8" s="790"/>
      <c r="R8" s="790"/>
      <c r="S8" s="790"/>
      <c r="T8" s="790"/>
      <c r="U8" s="670"/>
      <c r="V8" s="341"/>
      <c r="W8" s="341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49" s="450" customFormat="1" ht="18.75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790" t="str">
        <f>IF(numberPr_ch="",IF(numberPr="","",numberPr),numberPr_ch)</f>
        <v>53-22/2002</v>
      </c>
      <c r="O9" s="790"/>
      <c r="P9" s="790"/>
      <c r="Q9" s="790"/>
      <c r="R9" s="790"/>
      <c r="S9" s="790"/>
      <c r="T9" s="790"/>
      <c r="U9" s="670"/>
      <c r="V9" s="341"/>
      <c r="W9" s="341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49" s="452" customFormat="1" ht="5.25" hidden="1">
      <c r="L10" s="617"/>
      <c r="M10" s="618" t="s">
        <v>535</v>
      </c>
      <c r="N10" s="809" t="str">
        <f>IF(IstPub="","",IstPub)</f>
        <v/>
      </c>
      <c r="O10" s="809"/>
      <c r="P10" s="809"/>
      <c r="Q10" s="809"/>
      <c r="R10" s="809"/>
      <c r="S10" s="809"/>
      <c r="T10" s="809"/>
      <c r="U10" s="339"/>
      <c r="V10" s="339"/>
      <c r="W10" s="339"/>
    </row>
    <row r="11" spans="7:49" s="253" customFormat="1" ht="11.25" hidden="1">
      <c r="G11" s="252"/>
      <c r="H11" s="252"/>
      <c r="L11" s="741"/>
      <c r="M11" s="741"/>
      <c r="N11" s="210"/>
      <c r="O11" s="210"/>
      <c r="P11" s="210"/>
      <c r="Q11" s="210"/>
      <c r="R11" s="831"/>
      <c r="S11" s="831"/>
      <c r="T11" s="831"/>
      <c r="U11" s="831"/>
      <c r="V11" s="831"/>
      <c r="W11" s="831"/>
      <c r="X11" s="119"/>
      <c r="AC11" s="317" t="s">
        <v>436</v>
      </c>
      <c r="AD11" s="317" t="s">
        <v>437</v>
      </c>
      <c r="AE11" s="317" t="s">
        <v>436</v>
      </c>
      <c r="AF11" s="317" t="s">
        <v>437</v>
      </c>
      <c r="AM11" s="317"/>
      <c r="AN11" s="317"/>
      <c r="AO11" s="317"/>
      <c r="AP11" s="317"/>
      <c r="AQ11" s="317"/>
      <c r="AR11" s="317"/>
      <c r="AS11" s="317"/>
      <c r="AT11" s="317"/>
      <c r="AU11" s="317"/>
      <c r="AV11" s="317"/>
      <c r="AW11" s="317"/>
    </row>
    <row r="12" spans="7:49" s="253" customFormat="1" ht="11.25" hidden="1">
      <c r="G12" s="252"/>
      <c r="H12" s="252"/>
      <c r="L12" s="741"/>
      <c r="M12" s="741"/>
      <c r="N12" s="210"/>
      <c r="O12" s="210"/>
      <c r="P12" s="210"/>
      <c r="Q12" s="210"/>
      <c r="R12" s="831"/>
      <c r="S12" s="831"/>
      <c r="T12" s="831"/>
      <c r="U12" s="831"/>
      <c r="V12" s="831"/>
      <c r="W12" s="831"/>
      <c r="X12" s="119"/>
      <c r="AJ12" s="313" t="s">
        <v>379</v>
      </c>
      <c r="AM12" s="317"/>
      <c r="AN12" s="317"/>
      <c r="AO12" s="317"/>
      <c r="AP12" s="317"/>
      <c r="AQ12" s="317"/>
      <c r="AR12" s="317"/>
      <c r="AS12" s="317"/>
      <c r="AT12" s="317"/>
      <c r="AU12" s="317"/>
      <c r="AV12" s="317"/>
      <c r="AW12" s="317"/>
    </row>
    <row r="13" spans="7:49">
      <c r="J13" s="86"/>
      <c r="K13" s="86"/>
      <c r="L13" s="35"/>
      <c r="M13" s="35"/>
      <c r="N13" s="35"/>
      <c r="O13" s="35"/>
      <c r="P13" s="35"/>
      <c r="Q13" s="35"/>
      <c r="R13" s="825"/>
      <c r="S13" s="825"/>
      <c r="T13" s="825"/>
      <c r="U13" s="825"/>
      <c r="V13" s="825"/>
      <c r="W13" s="825"/>
      <c r="X13" s="413"/>
      <c r="AC13" s="825"/>
      <c r="AD13" s="825"/>
      <c r="AE13" s="825"/>
      <c r="AF13" s="825"/>
      <c r="AG13" s="825"/>
      <c r="AH13" s="825"/>
      <c r="AI13" s="825"/>
      <c r="AJ13" s="825"/>
    </row>
    <row r="14" spans="7:49" ht="14.25" customHeight="1">
      <c r="J14" s="86"/>
      <c r="K14" s="86"/>
      <c r="L14" s="770" t="s">
        <v>496</v>
      </c>
      <c r="M14" s="770"/>
      <c r="N14" s="770"/>
      <c r="O14" s="770"/>
      <c r="P14" s="770"/>
      <c r="Q14" s="770"/>
      <c r="R14" s="770"/>
      <c r="S14" s="770"/>
      <c r="T14" s="770"/>
      <c r="U14" s="770"/>
      <c r="V14" s="770"/>
      <c r="W14" s="770"/>
      <c r="X14" s="770"/>
      <c r="Y14" s="770"/>
      <c r="Z14" s="770"/>
      <c r="AA14" s="770"/>
      <c r="AB14" s="770"/>
      <c r="AC14" s="770"/>
      <c r="AD14" s="770"/>
      <c r="AE14" s="770"/>
      <c r="AF14" s="770"/>
      <c r="AG14" s="770"/>
      <c r="AH14" s="770"/>
      <c r="AI14" s="770"/>
      <c r="AJ14" s="770"/>
      <c r="AK14" s="770"/>
      <c r="AL14" s="733" t="s">
        <v>497</v>
      </c>
    </row>
    <row r="15" spans="7:49" ht="14.25" customHeight="1">
      <c r="J15" s="86"/>
      <c r="K15" s="86"/>
      <c r="L15" s="770" t="s">
        <v>95</v>
      </c>
      <c r="M15" s="770" t="s">
        <v>513</v>
      </c>
      <c r="N15" s="770" t="s">
        <v>432</v>
      </c>
      <c r="O15" s="770"/>
      <c r="P15" s="770"/>
      <c r="Q15" s="826" t="s">
        <v>404</v>
      </c>
      <c r="R15" s="826"/>
      <c r="S15" s="826"/>
      <c r="T15" s="826"/>
      <c r="U15" s="826" t="s">
        <v>433</v>
      </c>
      <c r="V15" s="826"/>
      <c r="W15" s="826"/>
      <c r="X15" s="826"/>
      <c r="Y15" s="826" t="s">
        <v>407</v>
      </c>
      <c r="Z15" s="826"/>
      <c r="AA15" s="826"/>
      <c r="AB15" s="826"/>
      <c r="AC15" s="826" t="s">
        <v>501</v>
      </c>
      <c r="AD15" s="826"/>
      <c r="AE15" s="826"/>
      <c r="AF15" s="826"/>
      <c r="AG15" s="826"/>
      <c r="AH15" s="826"/>
      <c r="AI15" s="826"/>
      <c r="AJ15" s="770" t="s">
        <v>341</v>
      </c>
      <c r="AK15" s="804" t="s">
        <v>278</v>
      </c>
      <c r="AL15" s="733"/>
    </row>
    <row r="16" spans="7:49" ht="27.95" customHeight="1">
      <c r="J16" s="86"/>
      <c r="K16" s="86"/>
      <c r="L16" s="770"/>
      <c r="M16" s="770"/>
      <c r="N16" s="770"/>
      <c r="O16" s="770"/>
      <c r="P16" s="770"/>
      <c r="Q16" s="826"/>
      <c r="R16" s="826"/>
      <c r="S16" s="826"/>
      <c r="T16" s="826"/>
      <c r="U16" s="826"/>
      <c r="V16" s="826"/>
      <c r="W16" s="826"/>
      <c r="X16" s="826"/>
      <c r="Y16" s="826"/>
      <c r="Z16" s="826"/>
      <c r="AA16" s="826"/>
      <c r="AB16" s="826"/>
      <c r="AC16" s="826" t="s">
        <v>434</v>
      </c>
      <c r="AD16" s="826"/>
      <c r="AE16" s="733" t="s">
        <v>435</v>
      </c>
      <c r="AF16" s="733"/>
      <c r="AG16" s="828" t="s">
        <v>503</v>
      </c>
      <c r="AH16" s="828"/>
      <c r="AI16" s="828"/>
      <c r="AJ16" s="770"/>
      <c r="AK16" s="804"/>
      <c r="AL16" s="733"/>
    </row>
    <row r="17" spans="1:53" ht="14.25" customHeight="1">
      <c r="J17" s="86"/>
      <c r="K17" s="86"/>
      <c r="L17" s="770"/>
      <c r="M17" s="770"/>
      <c r="N17" s="770"/>
      <c r="O17" s="770"/>
      <c r="P17" s="770"/>
      <c r="Q17" s="826"/>
      <c r="R17" s="826"/>
      <c r="S17" s="826"/>
      <c r="T17" s="826"/>
      <c r="U17" s="826"/>
      <c r="V17" s="826"/>
      <c r="W17" s="826"/>
      <c r="X17" s="826"/>
      <c r="Y17" s="826"/>
      <c r="Z17" s="826"/>
      <c r="AA17" s="826"/>
      <c r="AB17" s="826"/>
      <c r="AC17" s="409" t="s">
        <v>345</v>
      </c>
      <c r="AD17" s="409" t="s">
        <v>344</v>
      </c>
      <c r="AE17" s="409" t="s">
        <v>345</v>
      </c>
      <c r="AF17" s="409" t="s">
        <v>344</v>
      </c>
      <c r="AG17" s="105" t="s">
        <v>405</v>
      </c>
      <c r="AH17" s="827" t="s">
        <v>406</v>
      </c>
      <c r="AI17" s="827"/>
      <c r="AJ17" s="770"/>
      <c r="AK17" s="804"/>
      <c r="AL17" s="733"/>
    </row>
    <row r="18" spans="1:53" ht="12" customHeight="1">
      <c r="J18" s="86"/>
      <c r="K18" s="247">
        <v>1</v>
      </c>
      <c r="L18" s="564" t="s">
        <v>96</v>
      </c>
      <c r="M18" s="564" t="s">
        <v>52</v>
      </c>
      <c r="N18" s="813">
        <f ca="1">OFFSET(N18,0,-1)+1</f>
        <v>3</v>
      </c>
      <c r="O18" s="813"/>
      <c r="P18" s="813"/>
      <c r="Q18" s="813">
        <f ca="1">OFFSET(Q18,0,-3)+1</f>
        <v>4</v>
      </c>
      <c r="R18" s="813"/>
      <c r="S18" s="813"/>
      <c r="T18" s="813"/>
      <c r="U18" s="813">
        <f ca="1">OFFSET(U18,0,-4)+1</f>
        <v>5</v>
      </c>
      <c r="V18" s="813"/>
      <c r="W18" s="813"/>
      <c r="X18" s="813"/>
      <c r="Y18" s="566"/>
      <c r="Z18" s="566"/>
      <c r="AA18" s="566">
        <f ca="1">OFFSET(U18,0,0)+1</f>
        <v>6</v>
      </c>
      <c r="AB18" s="567">
        <f ca="1">AA18</f>
        <v>6</v>
      </c>
      <c r="AC18" s="565">
        <f t="shared" ref="AC18:AJ18" ca="1" si="0">OFFSET(AC18,0,-1)+1</f>
        <v>7</v>
      </c>
      <c r="AD18" s="565">
        <f t="shared" ca="1" si="0"/>
        <v>8</v>
      </c>
      <c r="AE18" s="565">
        <f t="shared" ca="1" si="0"/>
        <v>9</v>
      </c>
      <c r="AF18" s="565">
        <f t="shared" ca="1" si="0"/>
        <v>10</v>
      </c>
      <c r="AG18" s="565">
        <f t="shared" ca="1" si="0"/>
        <v>11</v>
      </c>
      <c r="AH18" s="565">
        <f t="shared" ca="1" si="0"/>
        <v>12</v>
      </c>
      <c r="AI18" s="565">
        <f t="shared" ca="1" si="0"/>
        <v>13</v>
      </c>
      <c r="AJ18" s="565">
        <f t="shared" ca="1" si="0"/>
        <v>14</v>
      </c>
      <c r="AK18" s="568"/>
      <c r="AL18" s="565">
        <v>15</v>
      </c>
    </row>
    <row r="19" spans="1:53" ht="22.5">
      <c r="A19" s="832">
        <v>1</v>
      </c>
      <c r="B19" s="296"/>
      <c r="C19" s="296"/>
      <c r="D19" s="296"/>
      <c r="E19" s="296"/>
      <c r="F19" s="318"/>
      <c r="G19" s="318"/>
      <c r="H19" s="318"/>
      <c r="J19" s="86"/>
      <c r="K19" s="86"/>
      <c r="L19" s="337">
        <f>mergeValue(A19)</f>
        <v>1</v>
      </c>
      <c r="M19" s="208" t="s">
        <v>23</v>
      </c>
      <c r="N19" s="849"/>
      <c r="O19" s="850"/>
      <c r="P19" s="850"/>
      <c r="Q19" s="850"/>
      <c r="R19" s="850"/>
      <c r="S19" s="850"/>
      <c r="T19" s="850"/>
      <c r="U19" s="850"/>
      <c r="V19" s="850"/>
      <c r="W19" s="850"/>
      <c r="X19" s="850"/>
      <c r="Y19" s="850"/>
      <c r="Z19" s="850"/>
      <c r="AA19" s="850"/>
      <c r="AB19" s="850"/>
      <c r="AC19" s="850"/>
      <c r="AD19" s="850"/>
      <c r="AE19" s="850"/>
      <c r="AF19" s="850"/>
      <c r="AG19" s="850"/>
      <c r="AH19" s="850"/>
      <c r="AI19" s="850"/>
      <c r="AJ19" s="850"/>
      <c r="AK19" s="850"/>
      <c r="AL19" s="602" t="s">
        <v>665</v>
      </c>
    </row>
    <row r="20" spans="1:53" ht="22.5">
      <c r="A20" s="832"/>
      <c r="B20" s="832">
        <v>1</v>
      </c>
      <c r="C20" s="296"/>
      <c r="D20" s="296"/>
      <c r="E20" s="296"/>
      <c r="F20" s="346"/>
      <c r="G20" s="347"/>
      <c r="H20" s="347"/>
      <c r="I20" s="218"/>
      <c r="J20" s="46"/>
      <c r="K20" s="34"/>
      <c r="L20" s="337" t="str">
        <f>mergeValue(A20) &amp;"."&amp; mergeValue(B20)</f>
        <v>1.1</v>
      </c>
      <c r="M20" s="158" t="s">
        <v>18</v>
      </c>
      <c r="N20" s="852"/>
      <c r="O20" s="834"/>
      <c r="P20" s="834"/>
      <c r="Q20" s="834"/>
      <c r="R20" s="834"/>
      <c r="S20" s="834"/>
      <c r="T20" s="834"/>
      <c r="U20" s="834"/>
      <c r="V20" s="834"/>
      <c r="W20" s="834"/>
      <c r="X20" s="834"/>
      <c r="Y20" s="834"/>
      <c r="Z20" s="834"/>
      <c r="AA20" s="834"/>
      <c r="AB20" s="834"/>
      <c r="AC20" s="834"/>
      <c r="AD20" s="834"/>
      <c r="AE20" s="834"/>
      <c r="AF20" s="834"/>
      <c r="AG20" s="834"/>
      <c r="AH20" s="834"/>
      <c r="AI20" s="834"/>
      <c r="AJ20" s="834"/>
      <c r="AK20" s="834"/>
      <c r="AL20" s="601" t="s">
        <v>511</v>
      </c>
    </row>
    <row r="21" spans="1:53" ht="45">
      <c r="A21" s="832"/>
      <c r="B21" s="832"/>
      <c r="C21" s="832">
        <v>1</v>
      </c>
      <c r="D21" s="296"/>
      <c r="E21" s="296"/>
      <c r="F21" s="346"/>
      <c r="G21" s="347"/>
      <c r="H21" s="347"/>
      <c r="I21" s="218"/>
      <c r="J21" s="46"/>
      <c r="K21" s="34"/>
      <c r="L21" s="337" t="str">
        <f>mergeValue(A21) &amp;"."&amp; mergeValue(B21)&amp;"."&amp; mergeValue(C21)</f>
        <v>1.1.1</v>
      </c>
      <c r="M21" s="159" t="s">
        <v>400</v>
      </c>
      <c r="N21" s="852"/>
      <c r="O21" s="834"/>
      <c r="P21" s="834"/>
      <c r="Q21" s="834"/>
      <c r="R21" s="834"/>
      <c r="S21" s="834"/>
      <c r="T21" s="834"/>
      <c r="U21" s="834"/>
      <c r="V21" s="834"/>
      <c r="W21" s="834"/>
      <c r="X21" s="834"/>
      <c r="Y21" s="834"/>
      <c r="Z21" s="834"/>
      <c r="AA21" s="834"/>
      <c r="AB21" s="834"/>
      <c r="AC21" s="834"/>
      <c r="AD21" s="834"/>
      <c r="AE21" s="834"/>
      <c r="AF21" s="834"/>
      <c r="AG21" s="834"/>
      <c r="AH21" s="834"/>
      <c r="AI21" s="834"/>
      <c r="AJ21" s="834"/>
      <c r="AK21" s="834"/>
      <c r="AL21" s="601" t="s">
        <v>633</v>
      </c>
    </row>
    <row r="22" spans="1:53" ht="20.100000000000001" customHeight="1">
      <c r="A22" s="832"/>
      <c r="B22" s="832"/>
      <c r="C22" s="832"/>
      <c r="D22" s="832">
        <v>1</v>
      </c>
      <c r="E22" s="296"/>
      <c r="F22" s="346"/>
      <c r="G22" s="347"/>
      <c r="H22" s="347"/>
      <c r="I22" s="836"/>
      <c r="J22" s="837"/>
      <c r="K22" s="810"/>
      <c r="L22" s="851" t="str">
        <f>mergeValue(A22) &amp;"."&amp; mergeValue(B22)&amp;"."&amp; mergeValue(C22)&amp;"."&amp; mergeValue(D22)</f>
        <v>1.1.1.1</v>
      </c>
      <c r="M22" s="853"/>
      <c r="N22" s="855"/>
      <c r="O22" s="842" t="s">
        <v>96</v>
      </c>
      <c r="P22" s="843"/>
      <c r="Q22" s="816" t="s">
        <v>88</v>
      </c>
      <c r="R22" s="833"/>
      <c r="S22" s="840">
        <v>1</v>
      </c>
      <c r="T22" s="856"/>
      <c r="U22" s="816" t="s">
        <v>88</v>
      </c>
      <c r="V22" s="833"/>
      <c r="W22" s="840" t="s">
        <v>96</v>
      </c>
      <c r="X22" s="847"/>
      <c r="Y22" s="816" t="s">
        <v>88</v>
      </c>
      <c r="Z22" s="190"/>
      <c r="AA22" s="112">
        <v>1</v>
      </c>
      <c r="AB22" s="582"/>
      <c r="AC22" s="657"/>
      <c r="AD22" s="657"/>
      <c r="AE22" s="658"/>
      <c r="AF22" s="657"/>
      <c r="AG22" s="659"/>
      <c r="AH22" s="557" t="s">
        <v>87</v>
      </c>
      <c r="AI22" s="659"/>
      <c r="AJ22" s="575" t="s">
        <v>88</v>
      </c>
      <c r="AK22" s="280"/>
      <c r="AL22" s="800" t="s">
        <v>668</v>
      </c>
      <c r="AM22" s="296" t="str">
        <f>strCheckDateOnDP(AC22:AK22,List06_10_DP)</f>
        <v/>
      </c>
      <c r="AN22" s="315" t="str">
        <f>IF(AND(COUNTIF(AO18:AO26,AO22)&gt;1,AO22&lt;&gt;""),"ErrUnique:HasDoubleConn","")</f>
        <v/>
      </c>
      <c r="AO22" s="315"/>
      <c r="AP22" s="315"/>
      <c r="AQ22" s="315"/>
      <c r="AR22" s="315"/>
      <c r="AS22" s="315"/>
    </row>
    <row r="23" spans="1:53" ht="20.100000000000001" customHeight="1">
      <c r="A23" s="832"/>
      <c r="B23" s="832"/>
      <c r="C23" s="832"/>
      <c r="D23" s="832"/>
      <c r="E23" s="296"/>
      <c r="F23" s="346"/>
      <c r="G23" s="347"/>
      <c r="H23" s="347"/>
      <c r="I23" s="836"/>
      <c r="J23" s="837"/>
      <c r="K23" s="810"/>
      <c r="L23" s="838"/>
      <c r="M23" s="854"/>
      <c r="N23" s="855"/>
      <c r="O23" s="842"/>
      <c r="P23" s="843"/>
      <c r="Q23" s="816"/>
      <c r="R23" s="833"/>
      <c r="S23" s="840"/>
      <c r="T23" s="857"/>
      <c r="U23" s="816"/>
      <c r="V23" s="833"/>
      <c r="W23" s="840"/>
      <c r="X23" s="848"/>
      <c r="Y23" s="816"/>
      <c r="Z23" s="429"/>
      <c r="AA23" s="209"/>
      <c r="AB23" s="209"/>
      <c r="AC23" s="259"/>
      <c r="AD23" s="259"/>
      <c r="AE23" s="259"/>
      <c r="AF23" s="298" t="str">
        <f>AG22 &amp; "-" &amp; AI22</f>
        <v>-</v>
      </c>
      <c r="AG23" s="298"/>
      <c r="AH23" s="298"/>
      <c r="AI23" s="298"/>
      <c r="AJ23" s="298" t="s">
        <v>88</v>
      </c>
      <c r="AK23" s="432"/>
      <c r="AL23" s="800"/>
      <c r="AN23" s="315"/>
      <c r="AO23" s="315"/>
      <c r="AP23" s="315"/>
      <c r="AQ23" s="315"/>
      <c r="AR23" s="315"/>
      <c r="AS23" s="315"/>
    </row>
    <row r="24" spans="1:53" ht="20.100000000000001" customHeight="1">
      <c r="A24" s="832"/>
      <c r="B24" s="832"/>
      <c r="C24" s="832"/>
      <c r="D24" s="832"/>
      <c r="E24" s="296"/>
      <c r="F24" s="346"/>
      <c r="G24" s="347"/>
      <c r="H24" s="347"/>
      <c r="I24" s="836"/>
      <c r="J24" s="837"/>
      <c r="K24" s="810"/>
      <c r="L24" s="838"/>
      <c r="M24" s="854"/>
      <c r="N24" s="855"/>
      <c r="O24" s="842"/>
      <c r="P24" s="843"/>
      <c r="Q24" s="816"/>
      <c r="R24" s="833"/>
      <c r="S24" s="840"/>
      <c r="T24" s="858"/>
      <c r="U24" s="816"/>
      <c r="V24" s="431"/>
      <c r="W24" s="176"/>
      <c r="X24" s="209"/>
      <c r="Y24" s="258"/>
      <c r="Z24" s="258"/>
      <c r="AA24" s="258"/>
      <c r="AB24" s="258"/>
      <c r="AC24" s="259"/>
      <c r="AD24" s="259"/>
      <c r="AE24" s="259"/>
      <c r="AF24" s="259"/>
      <c r="AG24" s="260"/>
      <c r="AH24" s="197"/>
      <c r="AI24" s="197"/>
      <c r="AJ24" s="260"/>
      <c r="AK24" s="185"/>
      <c r="AL24" s="800"/>
      <c r="AN24" s="315"/>
      <c r="AO24" s="315"/>
      <c r="AP24" s="315"/>
      <c r="AQ24" s="315"/>
      <c r="AR24" s="315"/>
      <c r="AS24" s="315"/>
    </row>
    <row r="25" spans="1:53" ht="20.100000000000001" customHeight="1">
      <c r="A25" s="832"/>
      <c r="B25" s="832"/>
      <c r="C25" s="832"/>
      <c r="D25" s="832"/>
      <c r="E25" s="296"/>
      <c r="F25" s="346"/>
      <c r="G25" s="347"/>
      <c r="H25" s="347"/>
      <c r="I25" s="836"/>
      <c r="J25" s="837"/>
      <c r="K25" s="810"/>
      <c r="L25" s="838"/>
      <c r="M25" s="854"/>
      <c r="N25" s="855"/>
      <c r="O25" s="842"/>
      <c r="P25" s="843"/>
      <c r="Q25" s="816"/>
      <c r="R25" s="261"/>
      <c r="S25" s="263"/>
      <c r="T25" s="262"/>
      <c r="U25" s="258"/>
      <c r="V25" s="258"/>
      <c r="W25" s="258"/>
      <c r="X25" s="258"/>
      <c r="Y25" s="258"/>
      <c r="Z25" s="258"/>
      <c r="AA25" s="258"/>
      <c r="AB25" s="258"/>
      <c r="AC25" s="259"/>
      <c r="AD25" s="259"/>
      <c r="AE25" s="259"/>
      <c r="AF25" s="259"/>
      <c r="AG25" s="260"/>
      <c r="AH25" s="197"/>
      <c r="AI25" s="197"/>
      <c r="AJ25" s="260"/>
      <c r="AK25" s="185"/>
      <c r="AL25" s="800"/>
      <c r="AN25" s="315"/>
      <c r="AO25" s="315"/>
      <c r="AP25" s="315"/>
      <c r="AQ25" s="315"/>
      <c r="AR25" s="315"/>
      <c r="AS25" s="315"/>
    </row>
    <row r="26" spans="1:53" customFormat="1" ht="20.100000000000001" customHeight="1">
      <c r="A26" s="832"/>
      <c r="B26" s="832"/>
      <c r="C26" s="832"/>
      <c r="D26" s="832"/>
      <c r="E26" s="348"/>
      <c r="F26" s="349"/>
      <c r="G26" s="348"/>
      <c r="H26" s="348"/>
      <c r="I26" s="836"/>
      <c r="J26" s="837"/>
      <c r="K26" s="810"/>
      <c r="L26" s="838"/>
      <c r="M26" s="854"/>
      <c r="N26" s="430"/>
      <c r="O26" s="163"/>
      <c r="P26" s="209" t="s">
        <v>408</v>
      </c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264"/>
      <c r="AL26" s="800"/>
      <c r="AM26" s="305"/>
      <c r="AN26" s="305"/>
      <c r="AO26" s="316"/>
      <c r="AP26" s="316"/>
      <c r="AQ26" s="316"/>
      <c r="AR26" s="316"/>
      <c r="AS26" s="316"/>
      <c r="AT26" s="305"/>
      <c r="AU26" s="305"/>
      <c r="AV26" s="305"/>
      <c r="AW26" s="305"/>
    </row>
    <row r="27" spans="1:53" customFormat="1" ht="15" customHeight="1">
      <c r="A27" s="832"/>
      <c r="B27" s="832"/>
      <c r="C27" s="832"/>
      <c r="D27" s="348"/>
      <c r="E27" s="348"/>
      <c r="F27" s="346"/>
      <c r="G27" s="348"/>
      <c r="H27" s="348"/>
      <c r="I27" s="179"/>
      <c r="J27" s="85"/>
      <c r="K27" s="179"/>
      <c r="L27" s="326"/>
      <c r="M27" s="162" t="s">
        <v>5</v>
      </c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85"/>
      <c r="AL27" s="800"/>
      <c r="AM27" s="305"/>
      <c r="AN27" s="305"/>
      <c r="AO27" s="316"/>
      <c r="AP27" s="316"/>
      <c r="AQ27" s="316"/>
      <c r="AR27" s="316"/>
      <c r="AS27" s="316"/>
      <c r="AT27" s="305"/>
      <c r="AU27" s="305"/>
      <c r="AV27" s="305"/>
      <c r="AW27" s="305"/>
    </row>
    <row r="28" spans="1:53" customFormat="1" ht="15" customHeight="1">
      <c r="A28" s="832"/>
      <c r="B28" s="832"/>
      <c r="C28" s="348"/>
      <c r="D28" s="348"/>
      <c r="E28" s="348"/>
      <c r="F28" s="346"/>
      <c r="G28" s="348"/>
      <c r="H28" s="348"/>
      <c r="I28" s="179"/>
      <c r="J28" s="85"/>
      <c r="K28" s="179"/>
      <c r="L28" s="111"/>
      <c r="M28" s="161" t="s">
        <v>401</v>
      </c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56"/>
      <c r="AD28" s="156"/>
      <c r="AE28" s="156"/>
      <c r="AF28" s="156"/>
      <c r="AG28" s="260"/>
      <c r="AH28" s="162"/>
      <c r="AI28" s="196"/>
      <c r="AJ28" s="161"/>
      <c r="AK28" s="197"/>
      <c r="AL28" s="18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</row>
    <row r="29" spans="1:53" customFormat="1" ht="15" customHeight="1">
      <c r="A29" s="832"/>
      <c r="B29" s="348"/>
      <c r="C29" s="348"/>
      <c r="D29" s="348"/>
      <c r="E29" s="348"/>
      <c r="F29" s="346"/>
      <c r="G29" s="348"/>
      <c r="H29" s="348"/>
      <c r="I29" s="179"/>
      <c r="J29" s="85"/>
      <c r="K29" s="179"/>
      <c r="L29" s="111"/>
      <c r="M29" s="176" t="s">
        <v>21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56"/>
      <c r="AD29" s="156"/>
      <c r="AE29" s="156"/>
      <c r="AF29" s="156"/>
      <c r="AG29" s="260"/>
      <c r="AH29" s="162"/>
      <c r="AI29" s="196"/>
      <c r="AJ29" s="161"/>
      <c r="AK29" s="197"/>
      <c r="AL29" s="18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</row>
    <row r="30" spans="1:53" customFormat="1" ht="15" customHeight="1">
      <c r="F30" s="178"/>
      <c r="G30" s="179"/>
      <c r="H30" s="179"/>
      <c r="I30" s="219"/>
      <c r="J30" s="85"/>
      <c r="L30" s="111"/>
      <c r="M30" s="209" t="s">
        <v>311</v>
      </c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156"/>
      <c r="AD30" s="156"/>
      <c r="AE30" s="156"/>
      <c r="AF30" s="156"/>
      <c r="AG30" s="260"/>
      <c r="AH30" s="162"/>
      <c r="AI30" s="196"/>
      <c r="AJ30" s="161"/>
      <c r="AK30" s="197"/>
      <c r="AL30" s="18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</row>
    <row r="31" spans="1:53" ht="3" customHeight="1">
      <c r="AM31" s="34"/>
      <c r="AX31" s="296"/>
    </row>
    <row r="32" spans="1:53" ht="14.25" customHeight="1">
      <c r="L32" s="616">
        <v>1</v>
      </c>
      <c r="M32" s="649" t="s">
        <v>694</v>
      </c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212"/>
      <c r="AZ32" s="212"/>
      <c r="BA32" s="212"/>
    </row>
    <row r="33" spans="12:52" s="34" customFormat="1" ht="14.25" customHeight="1">
      <c r="L33" s="214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213"/>
      <c r="AY33" s="213"/>
      <c r="AZ33" s="213"/>
    </row>
  </sheetData>
  <sheetProtection password="FA9C" sheet="1" objects="1" scenarios="1" formatColumns="0" formatRows="0"/>
  <dataConsolidate/>
  <mergeCells count="54">
    <mergeCell ref="AC13:AJ13"/>
    <mergeCell ref="M15:M17"/>
    <mergeCell ref="L15:L17"/>
    <mergeCell ref="L5:T5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A19:A29"/>
    <mergeCell ref="B20:B28"/>
    <mergeCell ref="C21:C27"/>
    <mergeCell ref="D22:D26"/>
    <mergeCell ref="K22:K26"/>
    <mergeCell ref="I22:I26"/>
    <mergeCell ref="J22:J26"/>
    <mergeCell ref="L22:L26"/>
    <mergeCell ref="R22:R24"/>
    <mergeCell ref="U22:U24"/>
    <mergeCell ref="N20:AK20"/>
    <mergeCell ref="Y22:Y23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  <mergeCell ref="AE16:AF16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8:W9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32" hidden="1" customWidth="1"/>
    <col min="2" max="2" width="9.140625" style="133" hidden="1" customWidth="1"/>
    <col min="3" max="3" width="3.7109375" style="134" customWidth="1"/>
    <col min="4" max="4" width="7" style="135" bestFit="1" customWidth="1"/>
    <col min="5" max="5" width="11.28515625" style="135" customWidth="1"/>
    <col min="6" max="6" width="41" style="135" customWidth="1"/>
    <col min="7" max="7" width="18" style="135" customWidth="1"/>
    <col min="8" max="8" width="13.140625" style="135" customWidth="1"/>
    <col min="9" max="9" width="11.42578125" style="135" customWidth="1"/>
    <col min="10" max="10" width="42.140625" style="135" customWidth="1"/>
    <col min="11" max="11" width="115.7109375" style="135" customWidth="1"/>
    <col min="12" max="12" width="3.7109375" style="135" customWidth="1"/>
    <col min="13" max="16384" width="9.140625" style="135"/>
  </cols>
  <sheetData>
    <row r="1" spans="1:14" hidden="1"/>
    <row r="2" spans="1:14" hidden="1"/>
    <row r="3" spans="1:14" hidden="1"/>
    <row r="4" spans="1:14" ht="3" customHeight="1"/>
    <row r="5" spans="1:14" s="34" customFormat="1" ht="22.5">
      <c r="A5" s="129"/>
      <c r="C5" s="46"/>
      <c r="D5" s="859" t="s">
        <v>514</v>
      </c>
      <c r="E5" s="859"/>
      <c r="F5" s="859"/>
      <c r="G5" s="859"/>
      <c r="H5" s="859"/>
      <c r="I5" s="859"/>
      <c r="J5" s="859"/>
      <c r="K5" s="578"/>
    </row>
    <row r="6" spans="1:14" ht="3" hidden="1" customHeight="1">
      <c r="D6" s="136"/>
      <c r="E6" s="136"/>
      <c r="G6" s="136"/>
      <c r="H6" s="136"/>
      <c r="I6" s="136"/>
      <c r="J6" s="136"/>
      <c r="K6" s="136"/>
    </row>
    <row r="7" spans="1:14" s="132" customFormat="1" ht="3" customHeight="1">
      <c r="B7" s="133"/>
      <c r="C7" s="134"/>
      <c r="D7" s="137"/>
      <c r="E7" s="137"/>
      <c r="G7" s="137"/>
      <c r="H7" s="137"/>
      <c r="I7" s="137"/>
      <c r="J7" s="137"/>
      <c r="K7" s="137"/>
      <c r="L7" s="138"/>
    </row>
    <row r="8" spans="1:14">
      <c r="D8" s="861" t="s">
        <v>496</v>
      </c>
      <c r="E8" s="861"/>
      <c r="F8" s="861"/>
      <c r="G8" s="861"/>
      <c r="H8" s="861"/>
      <c r="I8" s="861"/>
      <c r="J8" s="861"/>
      <c r="K8" s="861" t="s">
        <v>497</v>
      </c>
    </row>
    <row r="9" spans="1:14">
      <c r="D9" s="861" t="s">
        <v>95</v>
      </c>
      <c r="E9" s="861" t="s">
        <v>517</v>
      </c>
      <c r="F9" s="861"/>
      <c r="G9" s="861" t="s">
        <v>518</v>
      </c>
      <c r="H9" s="861"/>
      <c r="I9" s="861"/>
      <c r="J9" s="861"/>
      <c r="K9" s="861"/>
    </row>
    <row r="10" spans="1:14" ht="22.5">
      <c r="D10" s="861"/>
      <c r="E10" s="141" t="s">
        <v>519</v>
      </c>
      <c r="F10" s="141" t="s">
        <v>446</v>
      </c>
      <c r="G10" s="141" t="s">
        <v>446</v>
      </c>
      <c r="H10" s="141" t="s">
        <v>519</v>
      </c>
      <c r="I10" s="141" t="s">
        <v>520</v>
      </c>
      <c r="J10" s="141" t="s">
        <v>498</v>
      </c>
      <c r="K10" s="861"/>
    </row>
    <row r="11" spans="1:14" ht="12" customHeight="1">
      <c r="D11" s="41" t="s">
        <v>96</v>
      </c>
      <c r="E11" s="41" t="s">
        <v>52</v>
      </c>
      <c r="F11" s="41" t="s">
        <v>53</v>
      </c>
      <c r="G11" s="41" t="s">
        <v>54</v>
      </c>
      <c r="H11" s="41" t="s">
        <v>71</v>
      </c>
      <c r="I11" s="41" t="s">
        <v>72</v>
      </c>
      <c r="J11" s="41" t="s">
        <v>186</v>
      </c>
      <c r="K11" s="41" t="s">
        <v>187</v>
      </c>
    </row>
    <row r="12" spans="1:14" s="131" customFormat="1" ht="57" customHeight="1">
      <c r="A12" s="242" t="s">
        <v>53</v>
      </c>
      <c r="B12" s="139" t="s">
        <v>256</v>
      </c>
      <c r="C12" s="140"/>
      <c r="D12" s="142" t="s">
        <v>96</v>
      </c>
      <c r="E12" s="660"/>
      <c r="F12" s="652"/>
      <c r="G12" s="652"/>
      <c r="H12" s="652"/>
      <c r="I12" s="672"/>
      <c r="J12" s="653"/>
      <c r="K12" s="773" t="s">
        <v>521</v>
      </c>
      <c r="M12" s="597" t="str">
        <f>IF(ISERROR(INDEX(kind_of_nameforms,MATCH(E12,kind_of_forms,0),1)),"",INDEX(kind_of_nameforms,MATCH(E12,kind_of_forms,0),1))</f>
        <v/>
      </c>
      <c r="N12" s="598"/>
    </row>
    <row r="13" spans="1:14" ht="15" customHeight="1">
      <c r="A13" s="135"/>
      <c r="B13" s="135"/>
      <c r="C13" s="135"/>
      <c r="D13" s="116"/>
      <c r="E13" s="144" t="s">
        <v>5</v>
      </c>
      <c r="F13" s="143"/>
      <c r="G13" s="143"/>
      <c r="H13" s="143"/>
      <c r="I13" s="143"/>
      <c r="J13" s="439"/>
      <c r="K13" s="775"/>
    </row>
    <row r="14" spans="1:14" ht="3" customHeight="1">
      <c r="A14" s="135"/>
      <c r="B14" s="135"/>
      <c r="C14" s="135"/>
    </row>
    <row r="15" spans="1:14" ht="27.75" customHeight="1">
      <c r="E15" s="860" t="s">
        <v>632</v>
      </c>
      <c r="F15" s="860"/>
      <c r="G15" s="860"/>
      <c r="H15" s="860"/>
      <c r="I15" s="860"/>
      <c r="J15" s="860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728" t="s">
        <v>316</v>
      </c>
      <c r="E7" s="730"/>
      <c r="F7" s="580"/>
    </row>
    <row r="8" spans="3:9" ht="3" customHeight="1">
      <c r="C8" s="49"/>
      <c r="D8" s="13"/>
      <c r="E8" s="13"/>
    </row>
    <row r="9" spans="3:9" ht="15.95" customHeight="1">
      <c r="C9" s="49"/>
      <c r="D9" s="103" t="s">
        <v>95</v>
      </c>
      <c r="E9" s="548" t="s">
        <v>315</v>
      </c>
    </row>
    <row r="10" spans="3:9" ht="12" customHeight="1">
      <c r="C10" s="49"/>
      <c r="D10" s="41" t="s">
        <v>96</v>
      </c>
      <c r="E10" s="41" t="s">
        <v>52</v>
      </c>
    </row>
    <row r="11" spans="3:9" ht="11.25" hidden="1" customHeight="1">
      <c r="C11" s="49"/>
      <c r="D11" s="257">
        <v>0</v>
      </c>
      <c r="E11" s="549"/>
    </row>
    <row r="12" spans="3:9" ht="15" customHeight="1">
      <c r="C12" s="220"/>
      <c r="D12" s="127">
        <v>1</v>
      </c>
      <c r="E12" s="221"/>
    </row>
    <row r="13" spans="3:9" ht="12" customHeight="1">
      <c r="C13" s="49"/>
      <c r="D13" s="550"/>
      <c r="E13" s="551" t="s">
        <v>180</v>
      </c>
    </row>
    <row r="14" spans="3:9" ht="3" customHeight="1"/>
    <row r="15" spans="3:9" ht="22.5" customHeight="1">
      <c r="C15" s="222"/>
      <c r="D15" s="862" t="s">
        <v>317</v>
      </c>
      <c r="E15" s="862"/>
      <c r="F15" s="223"/>
      <c r="G15" s="223"/>
      <c r="H15" s="223"/>
      <c r="I15" s="223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52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859" t="s">
        <v>58</v>
      </c>
      <c r="E7" s="859"/>
      <c r="F7" s="580"/>
    </row>
    <row r="8" spans="3:12" ht="3" customHeight="1">
      <c r="C8" s="49"/>
      <c r="D8" s="13"/>
      <c r="E8" s="13"/>
    </row>
    <row r="9" spans="3:12" ht="15.95" customHeight="1">
      <c r="C9" s="49"/>
      <c r="D9" s="103" t="s">
        <v>95</v>
      </c>
      <c r="E9" s="115" t="s">
        <v>179</v>
      </c>
    </row>
    <row r="10" spans="3:12" ht="12" customHeight="1">
      <c r="C10" s="49"/>
      <c r="D10" s="41" t="s">
        <v>96</v>
      </c>
      <c r="E10" s="41" t="s">
        <v>52</v>
      </c>
    </row>
    <row r="11" spans="3:12" ht="15" hidden="1" customHeight="1">
      <c r="C11" s="49"/>
      <c r="D11" s="127">
        <v>0</v>
      </c>
      <c r="E11" s="256"/>
    </row>
    <row r="12" spans="3:12">
      <c r="C12" s="49"/>
      <c r="D12" s="116"/>
      <c r="E12" s="114" t="s">
        <v>180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>
      <selection activeCell="B5" sqref="B5"/>
    </sheetView>
  </sheetViews>
  <sheetFormatPr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863" t="s">
        <v>59</v>
      </c>
      <c r="C2" s="863"/>
      <c r="D2" s="863"/>
      <c r="E2" s="581"/>
    </row>
    <row r="3" spans="2:5" ht="3" customHeight="1"/>
    <row r="4" spans="2:5" ht="21.75" customHeight="1" thickBot="1">
      <c r="B4" s="700" t="s">
        <v>1</v>
      </c>
      <c r="C4" s="700" t="s">
        <v>94</v>
      </c>
      <c r="D4" s="700" t="s">
        <v>75</v>
      </c>
    </row>
    <row r="5" spans="2:5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91"/>
  <sheetViews>
    <sheetView showGridLines="0" workbookViewId="0"/>
  </sheetViews>
  <sheetFormatPr defaultRowHeight="11.25"/>
  <sheetData>
    <row r="1" spans="1:1">
      <c r="A1" s="650">
        <f>IF('Форма 2.13'!$F$10="",1,0)</f>
        <v>0</v>
      </c>
    </row>
    <row r="2" spans="1:1">
      <c r="A2" s="650">
        <f>IF('Форма 2.13'!$G$10="",1,0)</f>
        <v>0</v>
      </c>
    </row>
    <row r="3" spans="1:1">
      <c r="A3" s="650">
        <f>IF('Форма 2.13'!$F$11="",1,0)</f>
        <v>0</v>
      </c>
    </row>
    <row r="4" spans="1:1">
      <c r="A4" s="650">
        <f>IF('Форма 2.13'!$G$11="",1,0)</f>
        <v>0</v>
      </c>
    </row>
    <row r="5" spans="1:1">
      <c r="A5" s="650">
        <f>IF('Форма 2.13'!$F$12="",1,0)</f>
        <v>0</v>
      </c>
    </row>
    <row r="6" spans="1:1">
      <c r="A6" s="650">
        <f>IF('Форма 2.13'!$G$12="",1,0)</f>
        <v>0</v>
      </c>
    </row>
    <row r="7" spans="1:1">
      <c r="A7" s="650">
        <f>IF('Форма 2.13'!$F$13="",1,0)</f>
        <v>0</v>
      </c>
    </row>
    <row r="8" spans="1:1">
      <c r="A8" s="650">
        <f>IF('Форма 2.13'!$G$13="",1,0)</f>
        <v>0</v>
      </c>
    </row>
    <row r="9" spans="1:1">
      <c r="A9" s="650">
        <f>IF('Форма 2.14.1'!$J$15="",1,0)</f>
        <v>0</v>
      </c>
    </row>
    <row r="10" spans="1:1">
      <c r="A10" s="650">
        <f>IF('Форма 2.14.1'!$H$17="",1,0)</f>
        <v>0</v>
      </c>
    </row>
    <row r="11" spans="1:1">
      <c r="A11" s="650">
        <f>IF('Форма 2.14.1'!$I$17="",1,0)</f>
        <v>0</v>
      </c>
    </row>
    <row r="12" spans="1:1">
      <c r="A12" s="650">
        <f>IF('Форма 2.14.1'!$J$17="",1,0)</f>
        <v>0</v>
      </c>
    </row>
    <row r="13" spans="1:1">
      <c r="A13" s="650">
        <f>IF('Форма 2.14.1'!$H$22="",1,0)</f>
        <v>0</v>
      </c>
    </row>
    <row r="14" spans="1:1">
      <c r="A14" s="650">
        <f>IF('Форма 2.14.1'!$I$22="",1,0)</f>
        <v>0</v>
      </c>
    </row>
    <row r="15" spans="1:1">
      <c r="A15" s="650">
        <f>IF('Форма 2.14.1'!$J$22="",1,0)</f>
        <v>0</v>
      </c>
    </row>
    <row r="16" spans="1:1">
      <c r="A16" s="650">
        <f>IF('Форма 2.14.1'!$H$25="",1,0)</f>
        <v>0</v>
      </c>
    </row>
    <row r="17" spans="1:1">
      <c r="A17" s="650">
        <f>IF('Форма 2.14.1'!$I$25="",1,0)</f>
        <v>0</v>
      </c>
    </row>
    <row r="18" spans="1:1">
      <c r="A18" s="650">
        <f>IF('Форма 2.14.1'!$J$25="",1,0)</f>
        <v>0</v>
      </c>
    </row>
    <row r="19" spans="1:1">
      <c r="A19" s="650">
        <f>IF('Форма 2.14.1'!$H$28="",1,0)</f>
        <v>0</v>
      </c>
    </row>
    <row r="20" spans="1:1">
      <c r="A20" s="650">
        <f>IF('Форма 2.14.1'!$I$28="",1,0)</f>
        <v>0</v>
      </c>
    </row>
    <row r="21" spans="1:1">
      <c r="A21" s="650">
        <f>IF('Форма 2.14.1'!$J$28="",1,0)</f>
        <v>0</v>
      </c>
    </row>
    <row r="22" spans="1:1">
      <c r="A22" s="650">
        <f>IF('Форма 2.14.1'!$H$31="",1,0)</f>
        <v>0</v>
      </c>
    </row>
    <row r="23" spans="1:1">
      <c r="A23" s="650">
        <f>IF('Форма 2.14.1'!$I$31="",1,0)</f>
        <v>0</v>
      </c>
    </row>
    <row r="24" spans="1:1">
      <c r="A24" s="650">
        <f>IF('Форма 2.14.1'!$J$31="",1,0)</f>
        <v>0</v>
      </c>
    </row>
    <row r="25" spans="1:1">
      <c r="A25" s="650">
        <f>IF('Форма 2.14.2 | Т-тех'!$O$22="",1,0)</f>
        <v>1</v>
      </c>
    </row>
    <row r="26" spans="1:1">
      <c r="A26" s="650">
        <f>IF('Форма 2.14.2 | Т-тех'!$R$23="",1,0)</f>
        <v>1</v>
      </c>
    </row>
    <row r="27" spans="1:1">
      <c r="A27" s="650">
        <f>IF('Форма 2.14.2 | Т-тех'!$T$23="",1,0)</f>
        <v>1</v>
      </c>
    </row>
    <row r="28" spans="1:1">
      <c r="A28" s="650">
        <f>IF('Форма 2.14.2 | Т-тех'!$S$23="",1,0)</f>
        <v>0</v>
      </c>
    </row>
    <row r="29" spans="1:1">
      <c r="A29" s="650">
        <f>IF('Форма 2.14.2 | Т-тех'!$U$23="",1,0)</f>
        <v>0</v>
      </c>
    </row>
    <row r="30" spans="1:1">
      <c r="A30" s="650">
        <f>IF('Форма 2.14.2 | Т-транс'!$O$22="",1,0)</f>
        <v>1</v>
      </c>
    </row>
    <row r="31" spans="1:1">
      <c r="A31" s="650">
        <f>IF('Форма 2.14.2 | Т-транс'!$R$23="",1,0)</f>
        <v>1</v>
      </c>
    </row>
    <row r="32" spans="1:1">
      <c r="A32" s="650">
        <f>IF('Форма 2.14.2 | Т-транс'!$T$23="",1,0)</f>
        <v>1</v>
      </c>
    </row>
    <row r="33" spans="1:1">
      <c r="A33" s="650">
        <f>IF('Форма 2.14.2 | Т-транс'!$S$23="",1,0)</f>
        <v>0</v>
      </c>
    </row>
    <row r="34" spans="1:1">
      <c r="A34" s="650">
        <f>IF('Форма 2.14.2 | Т-транс'!$U$23="",1,0)</f>
        <v>0</v>
      </c>
    </row>
    <row r="35" spans="1:1">
      <c r="A35" s="650">
        <f>IF('Форма 2.14.2 | Т-подвоз'!$O$22="",1,0)</f>
        <v>1</v>
      </c>
    </row>
    <row r="36" spans="1:1">
      <c r="A36" s="650">
        <f>IF('Форма 2.14.2 | Т-подвоз'!$R$23="",1,0)</f>
        <v>1</v>
      </c>
    </row>
    <row r="37" spans="1:1">
      <c r="A37" s="650">
        <f>IF('Форма 2.14.2 | Т-подвоз'!$T$23="",1,0)</f>
        <v>1</v>
      </c>
    </row>
    <row r="38" spans="1:1">
      <c r="A38" s="650">
        <f>IF('Форма 2.14.2 | Т-подвоз'!$S$23="",1,0)</f>
        <v>0</v>
      </c>
    </row>
    <row r="39" spans="1:1">
      <c r="A39" s="650">
        <f>IF('Форма 2.14.2 | Т-подвоз'!$U$23="",1,0)</f>
        <v>0</v>
      </c>
    </row>
    <row r="40" spans="1:1">
      <c r="A40" s="650">
        <f>IF('Форма 2.14.2 | Т-пит'!$O$22="",1,0)</f>
        <v>0</v>
      </c>
    </row>
    <row r="41" spans="1:1">
      <c r="A41" s="650">
        <f>IF('Форма 2.14.2 | Т-пит'!$R$23="",1,0)</f>
        <v>0</v>
      </c>
    </row>
    <row r="42" spans="1:1">
      <c r="A42" s="650">
        <f>IF('Форма 2.14.2 | Т-пит'!$T$23="",1,0)</f>
        <v>0</v>
      </c>
    </row>
    <row r="43" spans="1:1">
      <c r="A43" s="650">
        <f>IF('Форма 2.14.2 | Т-пит'!$S$23="",1,0)</f>
        <v>0</v>
      </c>
    </row>
    <row r="44" spans="1:1">
      <c r="A44" s="650">
        <f>IF('Форма 2.14.2 | Т-пит'!$U$23="",1,0)</f>
        <v>0</v>
      </c>
    </row>
    <row r="45" spans="1:1">
      <c r="A45" s="650">
        <f>IF('Форма 2.14.3 | Т-подкл(инд)'!$M$22="",1,0)</f>
        <v>1</v>
      </c>
    </row>
    <row r="46" spans="1:1">
      <c r="A46" s="650">
        <f>IF('Форма 2.14.3 | Т-подкл(инд)'!$Q$22="",1,0)</f>
        <v>1</v>
      </c>
    </row>
    <row r="47" spans="1:1">
      <c r="A47" s="650">
        <f>IF('Форма 2.14.3 | Т-подкл(инд)'!$AD$22="",1,0)</f>
        <v>1</v>
      </c>
    </row>
    <row r="48" spans="1:1">
      <c r="A48" s="650">
        <f>IF('Форма 2.14.3 | Т-подкл(инд)'!$AE$22="",1,0)</f>
        <v>1</v>
      </c>
    </row>
    <row r="49" spans="1:1">
      <c r="A49" s="650">
        <f>IF('Форма 2.14.3 | Т-подкл(инд)'!$AF$22="",1,0)</f>
        <v>1</v>
      </c>
    </row>
    <row r="50" spans="1:1">
      <c r="A50" s="650">
        <f>IF('Форма 2.14.3 | Т-подкл(инд)'!$AG$22="",1,0)</f>
        <v>1</v>
      </c>
    </row>
    <row r="51" spans="1:1">
      <c r="A51" s="650">
        <f>IF('Форма 2.14.3 | Т-подкл(инд)'!$AH$22="",1,0)</f>
        <v>1</v>
      </c>
    </row>
    <row r="52" spans="1:1">
      <c r="A52" s="650">
        <f>IF('Форма 2.14.3 | Т-подкл(инд)'!$AJ$22="",1,0)</f>
        <v>1</v>
      </c>
    </row>
    <row r="53" spans="1:1">
      <c r="A53" s="650">
        <f>IF('Форма 2.14.3 | Т-подкл(инд)'!$N$22="",1,0)</f>
        <v>0</v>
      </c>
    </row>
    <row r="54" spans="1:1">
      <c r="A54" s="650">
        <f>IF('Форма 2.14.3 | Т-подкл(инд)'!$R$22="",1,0)</f>
        <v>0</v>
      </c>
    </row>
    <row r="55" spans="1:1">
      <c r="A55" s="650">
        <f>IF('Форма 2.14.3 | Т-подкл(инд)'!$V$22="",1,0)</f>
        <v>0</v>
      </c>
    </row>
    <row r="56" spans="1:1">
      <c r="A56" s="650">
        <f>IF('Форма 2.14.3 | Т-подкл(инд)'!$Z$22="",1,0)</f>
        <v>0</v>
      </c>
    </row>
    <row r="57" spans="1:1">
      <c r="A57" s="650">
        <f>IF('Форма 2.14.3 | Т-подкл(инд)'!$AI$22="",1,0)</f>
        <v>0</v>
      </c>
    </row>
    <row r="58" spans="1:1">
      <c r="A58" s="650">
        <f>IF('Форма 2.14.3 | Т-подкл(инд)'!$AK$22="",1,0)</f>
        <v>0</v>
      </c>
    </row>
    <row r="59" spans="1:1">
      <c r="A59" s="650">
        <f>IF('Форма 2.14.3 | Т-подкл'!$P$22="",1,0)</f>
        <v>1</v>
      </c>
    </row>
    <row r="60" spans="1:1">
      <c r="A60" s="650">
        <f>IF('Форма 2.14.3 | Т-подкл'!$AC$22="",1,0)</f>
        <v>1</v>
      </c>
    </row>
    <row r="61" spans="1:1">
      <c r="A61" s="650">
        <f>IF('Форма 2.14.3 | Т-подкл'!$AD$22="",1,0)</f>
        <v>1</v>
      </c>
    </row>
    <row r="62" spans="1:1">
      <c r="A62" s="650">
        <f>IF('Форма 2.14.3 | Т-подкл'!$AE$22="",1,0)</f>
        <v>1</v>
      </c>
    </row>
    <row r="63" spans="1:1">
      <c r="A63" s="650">
        <f>IF('Форма 2.14.3 | Т-подкл'!$AF$22="",1,0)</f>
        <v>1</v>
      </c>
    </row>
    <row r="64" spans="1:1">
      <c r="A64" s="650">
        <f>IF('Форма 2.14.3 | Т-подкл'!$AG$22="",1,0)</f>
        <v>1</v>
      </c>
    </row>
    <row r="65" spans="1:1">
      <c r="A65" s="650">
        <f>IF('Форма 2.14.3 | Т-подкл'!$AI$22="",1,0)</f>
        <v>1</v>
      </c>
    </row>
    <row r="66" spans="1:1">
      <c r="A66" s="650">
        <f>IF('Форма 2.14.3 | Т-подкл'!$Q$22="",1,0)</f>
        <v>0</v>
      </c>
    </row>
    <row r="67" spans="1:1">
      <c r="A67" s="650">
        <f>IF('Форма 2.14.3 | Т-подкл'!$U$22="",1,0)</f>
        <v>0</v>
      </c>
    </row>
    <row r="68" spans="1:1">
      <c r="A68" s="650">
        <f>IF('Форма 2.14.3 | Т-подкл'!$Y$22="",1,0)</f>
        <v>0</v>
      </c>
    </row>
    <row r="69" spans="1:1">
      <c r="A69" s="650">
        <f>IF('Форма 2.14.3 | Т-подкл'!$AH$22="",1,0)</f>
        <v>0</v>
      </c>
    </row>
    <row r="70" spans="1:1">
      <c r="A70" s="650">
        <f>IF('Форма 2.14.3 | Т-подкл'!$AJ$22="",1,0)</f>
        <v>0</v>
      </c>
    </row>
    <row r="71" spans="1:1">
      <c r="A71" s="650">
        <f>IF('Форма 1.0.2'!$E$12="",1,0)</f>
        <v>1</v>
      </c>
    </row>
    <row r="72" spans="1:1">
      <c r="A72" s="650">
        <f>IF('Форма 1.0.2'!$F$12="",1,0)</f>
        <v>1</v>
      </c>
    </row>
    <row r="73" spans="1:1">
      <c r="A73" s="650">
        <f>IF('Форма 1.0.2'!$G$12="",1,0)</f>
        <v>1</v>
      </c>
    </row>
    <row r="74" spans="1:1">
      <c r="A74" s="650">
        <f>IF('Форма 1.0.2'!$H$12="",1,0)</f>
        <v>1</v>
      </c>
    </row>
    <row r="75" spans="1:1">
      <c r="A75" s="650">
        <f>IF('Форма 1.0.2'!$I$12="",1,0)</f>
        <v>1</v>
      </c>
    </row>
    <row r="76" spans="1:1">
      <c r="A76" s="650">
        <f>IF('Форма 1.0.2'!$J$12="",1,0)</f>
        <v>1</v>
      </c>
    </row>
    <row r="77" spans="1:1">
      <c r="A77" s="650">
        <f>IF('Сведения об изменении'!$E$12="",1,0)</f>
        <v>1</v>
      </c>
    </row>
    <row r="78" spans="1:1">
      <c r="A78" s="673">
        <f>IF(Территории!$E$12="",1,0)</f>
        <v>0</v>
      </c>
    </row>
    <row r="79" spans="1:1">
      <c r="A79" s="673">
        <f>IF('Перечень тарифов'!$E$21="",1,0)</f>
        <v>0</v>
      </c>
    </row>
    <row r="80" spans="1:1">
      <c r="A80" s="673">
        <f>IF('Перечень тарифов'!$F$21="",1,0)</f>
        <v>0</v>
      </c>
    </row>
    <row r="81" spans="1:1">
      <c r="A81" s="673">
        <f>IF('Перечень тарифов'!$G$21="",1,0)</f>
        <v>0</v>
      </c>
    </row>
    <row r="82" spans="1:1">
      <c r="A82" s="673">
        <f>IF('Перечень тарифов'!$K$21="",1,0)</f>
        <v>0</v>
      </c>
    </row>
    <row r="83" spans="1:1">
      <c r="A83" s="673">
        <f>IF('Перечень тарифов'!$O$21="",1,0)</f>
        <v>0</v>
      </c>
    </row>
    <row r="84" spans="1:1">
      <c r="A84" s="673">
        <f>IF('Форма 2.14.2 | Т-пит'!$O$23="",1,0)</f>
        <v>0</v>
      </c>
    </row>
    <row r="85" spans="1:1">
      <c r="A85" s="673">
        <f>IF('Форма 2.14.1'!$K$20="",1,0)</f>
        <v>0</v>
      </c>
    </row>
    <row r="86" spans="1:1">
      <c r="A86" s="673">
        <f>IF('Форма 2.14.2 | Т-пит'!$O$26="",1,0)</f>
        <v>0</v>
      </c>
    </row>
    <row r="87" spans="1:1">
      <c r="A87" s="673">
        <f>IF('Форма 2.14.2 | Т-пит'!$O$27="",1,0)</f>
        <v>0</v>
      </c>
    </row>
    <row r="88" spans="1:1">
      <c r="A88" s="673">
        <f>IF('Форма 2.14.2 | Т-пит'!$R$27="",1,0)</f>
        <v>0</v>
      </c>
    </row>
    <row r="89" spans="1:1">
      <c r="A89" s="673">
        <f>IF('Форма 2.14.2 | Т-пит'!$T$27="",1,0)</f>
        <v>0</v>
      </c>
    </row>
    <row r="90" spans="1:1">
      <c r="A90" s="673">
        <f>IF('Форма 2.14.2 | Т-пит'!$S$27="",1,0)</f>
        <v>0</v>
      </c>
    </row>
    <row r="91" spans="1:1">
      <c r="A91" s="673">
        <f>IF('Форма 2.14.2 | Т-пит'!$U$27="",1,0)</f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692"/>
  </cols>
  <sheetData>
    <row r="1" spans="1:3">
      <c r="A1" s="692" t="s">
        <v>549</v>
      </c>
      <c r="B1" s="692" t="s">
        <v>550</v>
      </c>
      <c r="C1" s="692" t="s">
        <v>70</v>
      </c>
    </row>
    <row r="2" spans="1:3">
      <c r="A2" s="692">
        <v>4189678</v>
      </c>
      <c r="B2" s="692" t="s">
        <v>2587</v>
      </c>
      <c r="C2" s="692" t="s">
        <v>2588</v>
      </c>
    </row>
    <row r="3" spans="1:3">
      <c r="A3" s="692">
        <v>4190415</v>
      </c>
      <c r="B3" s="692" t="s">
        <v>2589</v>
      </c>
      <c r="C3" s="692" t="s">
        <v>2588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82"/>
    <col min="2" max="2" width="66" style="382" customWidth="1"/>
    <col min="3" max="16384" width="9.140625" style="382"/>
  </cols>
  <sheetData>
    <row r="3" spans="2:2">
      <c r="B3" s="476" t="s">
        <v>3296</v>
      </c>
    </row>
    <row r="4" spans="2:2">
      <c r="B4" s="476" t="s">
        <v>553</v>
      </c>
    </row>
    <row r="5" spans="2:2">
      <c r="B5" s="476" t="s">
        <v>554</v>
      </c>
    </row>
    <row r="6" spans="2:2">
      <c r="B6" s="476" t="s">
        <v>555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414"/>
    <col min="2" max="16384" width="9.140625" style="255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51" customWidth="1"/>
    <col min="2" max="16384" width="9.140625" style="351"/>
  </cols>
  <sheetData>
    <row r="1" spans="1:5">
      <c r="A1" s="352" t="s">
        <v>438</v>
      </c>
      <c r="B1" s="352" t="s">
        <v>439</v>
      </c>
      <c r="C1" s="352"/>
      <c r="D1" s="352"/>
      <c r="E1" s="352"/>
    </row>
    <row r="2" spans="1:5">
      <c r="A2" s="352"/>
      <c r="B2" s="352"/>
      <c r="C2" s="352"/>
      <c r="D2" s="352"/>
      <c r="E2" s="352"/>
    </row>
    <row r="3" spans="1:5">
      <c r="A3" s="352"/>
      <c r="B3" s="352"/>
      <c r="C3" s="352"/>
      <c r="D3" s="352"/>
      <c r="E3" s="352"/>
    </row>
    <row r="4" spans="1:5">
      <c r="A4" s="352"/>
      <c r="B4" s="352"/>
      <c r="C4" s="352"/>
      <c r="D4" s="352"/>
      <c r="E4" s="352"/>
    </row>
    <row r="5" spans="1:5">
      <c r="A5" s="352"/>
      <c r="B5" s="352"/>
      <c r="C5" s="352"/>
      <c r="D5" s="352"/>
      <c r="E5" s="352"/>
    </row>
    <row r="6" spans="1:5">
      <c r="A6" s="352"/>
      <c r="B6" s="352"/>
      <c r="C6" s="352"/>
      <c r="D6" s="352"/>
      <c r="E6" s="352"/>
    </row>
    <row r="7" spans="1:5">
      <c r="A7" s="352"/>
      <c r="B7" s="352"/>
      <c r="C7" s="352"/>
      <c r="D7" s="352"/>
      <c r="E7" s="352"/>
    </row>
    <row r="8" spans="1:5">
      <c r="A8" s="352"/>
      <c r="B8" s="352"/>
      <c r="C8" s="352"/>
      <c r="D8" s="352"/>
      <c r="E8" s="352"/>
    </row>
  </sheetData>
  <sheetProtection formatColumns="0" formatRow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7"/>
  <sheetViews>
    <sheetView showGridLines="0" zoomScaleNormal="100" workbookViewId="0"/>
  </sheetViews>
  <sheetFormatPr defaultRowHeight="11.25"/>
  <cols>
    <col min="1" max="1" width="9.140625" style="692"/>
    <col min="2" max="2" width="65.28515625" style="692" customWidth="1"/>
    <col min="3" max="3" width="41" style="692" customWidth="1"/>
    <col min="4" max="16384" width="9.140625" style="692"/>
  </cols>
  <sheetData>
    <row r="1" spans="1:2">
      <c r="A1" s="692" t="s">
        <v>331</v>
      </c>
      <c r="B1" s="692" t="s">
        <v>332</v>
      </c>
    </row>
    <row r="2" spans="1:2">
      <c r="A2" s="692">
        <v>4189680</v>
      </c>
      <c r="B2" s="692" t="s">
        <v>389</v>
      </c>
    </row>
    <row r="3" spans="1:2">
      <c r="A3" s="692">
        <v>4189681</v>
      </c>
      <c r="B3" s="692" t="s">
        <v>386</v>
      </c>
    </row>
    <row r="4" spans="1:2">
      <c r="A4" s="692">
        <v>4189682</v>
      </c>
      <c r="B4" s="692" t="s">
        <v>385</v>
      </c>
    </row>
    <row r="5" spans="1:2">
      <c r="A5" s="692">
        <v>4189683</v>
      </c>
      <c r="B5" s="692" t="s">
        <v>384</v>
      </c>
    </row>
    <row r="6" spans="1:2">
      <c r="A6" s="692">
        <v>4189684</v>
      </c>
      <c r="B6" s="692" t="s">
        <v>388</v>
      </c>
    </row>
    <row r="7" spans="1:2">
      <c r="A7" s="692">
        <v>4189685</v>
      </c>
      <c r="B7" s="692" t="s">
        <v>387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692"/>
    <col min="2" max="2" width="65.28515625" style="692" customWidth="1"/>
    <col min="3" max="3" width="41" style="692" customWidth="1"/>
    <col min="4" max="16384" width="9.140625" style="692"/>
  </cols>
  <sheetData>
    <row r="1" spans="1:2">
      <c r="A1" s="692" t="s">
        <v>331</v>
      </c>
      <c r="B1" s="692" t="s">
        <v>333</v>
      </c>
    </row>
    <row r="2" spans="1:2">
      <c r="A2" s="692">
        <v>4189671</v>
      </c>
      <c r="B2" s="692" t="s">
        <v>698</v>
      </c>
    </row>
    <row r="3" spans="1:2">
      <c r="A3" s="692">
        <v>4189672</v>
      </c>
      <c r="B3" s="692" t="s">
        <v>699</v>
      </c>
    </row>
    <row r="4" spans="1:2">
      <c r="A4" s="692">
        <v>4189673</v>
      </c>
      <c r="B4" s="692" t="s">
        <v>700</v>
      </c>
    </row>
    <row r="5" spans="1:2">
      <c r="A5" s="692">
        <v>4189674</v>
      </c>
      <c r="B5" s="692" t="s">
        <v>701</v>
      </c>
    </row>
    <row r="6" spans="1:2">
      <c r="A6" s="692">
        <v>4189675</v>
      </c>
      <c r="B6" s="692" t="s">
        <v>702</v>
      </c>
    </row>
    <row r="7" spans="1:2">
      <c r="A7" s="692">
        <v>4189676</v>
      </c>
      <c r="B7" s="692" t="s">
        <v>703</v>
      </c>
    </row>
    <row r="8" spans="1:2">
      <c r="A8" s="692">
        <v>4189677</v>
      </c>
      <c r="B8" s="692" t="s">
        <v>390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40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179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60</v>
      </c>
      <c r="B1" s="3" t="s">
        <v>61</v>
      </c>
    </row>
    <row r="2" spans="1:2">
      <c r="A2" t="s">
        <v>460</v>
      </c>
      <c r="B2" t="s">
        <v>675</v>
      </c>
    </row>
    <row r="3" spans="1:2">
      <c r="A3" t="s">
        <v>461</v>
      </c>
      <c r="B3" t="s">
        <v>65</v>
      </c>
    </row>
    <row r="4" spans="1:2">
      <c r="A4" t="s">
        <v>462</v>
      </c>
      <c r="B4" t="s">
        <v>614</v>
      </c>
    </row>
    <row r="5" spans="1:2">
      <c r="A5" t="s">
        <v>464</v>
      </c>
      <c r="B5" t="s">
        <v>522</v>
      </c>
    </row>
    <row r="6" spans="1:2">
      <c r="A6" t="s">
        <v>463</v>
      </c>
      <c r="B6" t="s">
        <v>475</v>
      </c>
    </row>
    <row r="7" spans="1:2">
      <c r="A7" t="s">
        <v>623</v>
      </c>
      <c r="B7" t="s">
        <v>476</v>
      </c>
    </row>
    <row r="8" spans="1:2">
      <c r="A8" t="s">
        <v>672</v>
      </c>
      <c r="B8" t="s">
        <v>477</v>
      </c>
    </row>
    <row r="9" spans="1:2">
      <c r="A9" t="s">
        <v>673</v>
      </c>
      <c r="B9" t="s">
        <v>523</v>
      </c>
    </row>
    <row r="10" spans="1:2">
      <c r="A10" t="s">
        <v>542</v>
      </c>
      <c r="B10" t="s">
        <v>478</v>
      </c>
    </row>
    <row r="11" spans="1:2">
      <c r="A11" t="s">
        <v>466</v>
      </c>
      <c r="B11" t="s">
        <v>479</v>
      </c>
    </row>
    <row r="12" spans="1:2">
      <c r="A12" t="s">
        <v>543</v>
      </c>
      <c r="B12" t="s">
        <v>480</v>
      </c>
    </row>
    <row r="13" spans="1:2">
      <c r="A13" t="s">
        <v>467</v>
      </c>
      <c r="B13" t="s">
        <v>335</v>
      </c>
    </row>
    <row r="14" spans="1:2">
      <c r="A14" t="s">
        <v>544</v>
      </c>
      <c r="B14" t="s">
        <v>64</v>
      </c>
    </row>
    <row r="15" spans="1:2">
      <c r="A15" t="s">
        <v>468</v>
      </c>
      <c r="B15" t="s">
        <v>421</v>
      </c>
    </row>
    <row r="16" spans="1:2">
      <c r="A16" t="s">
        <v>545</v>
      </c>
      <c r="B16" t="s">
        <v>489</v>
      </c>
    </row>
    <row r="17" spans="1:2">
      <c r="A17" t="s">
        <v>465</v>
      </c>
      <c r="B17" t="s">
        <v>253</v>
      </c>
    </row>
    <row r="18" spans="1:2">
      <c r="A18" t="s">
        <v>546</v>
      </c>
      <c r="B18" t="s">
        <v>77</v>
      </c>
    </row>
    <row r="19" spans="1:2">
      <c r="A19" t="s">
        <v>469</v>
      </c>
      <c r="B19" t="s">
        <v>66</v>
      </c>
    </row>
    <row r="20" spans="1:2">
      <c r="A20" t="s">
        <v>547</v>
      </c>
      <c r="B20" t="s">
        <v>78</v>
      </c>
    </row>
    <row r="21" spans="1:2">
      <c r="A21" t="s">
        <v>470</v>
      </c>
      <c r="B21" t="s">
        <v>481</v>
      </c>
    </row>
    <row r="22" spans="1:2">
      <c r="A22" t="s">
        <v>471</v>
      </c>
      <c r="B22" t="s">
        <v>76</v>
      </c>
    </row>
    <row r="23" spans="1:2">
      <c r="A23" t="s">
        <v>472</v>
      </c>
      <c r="B23" t="s">
        <v>67</v>
      </c>
    </row>
    <row r="24" spans="1:2">
      <c r="A24" t="s">
        <v>473</v>
      </c>
      <c r="B24" t="s">
        <v>419</v>
      </c>
    </row>
    <row r="25" spans="1:2">
      <c r="A25" t="s">
        <v>474</v>
      </c>
      <c r="B25" t="s">
        <v>79</v>
      </c>
    </row>
    <row r="26" spans="1:2">
      <c r="A26"/>
      <c r="B26" t="s">
        <v>16</v>
      </c>
    </row>
    <row r="27" spans="1:2">
      <c r="A27"/>
      <c r="B27" t="s">
        <v>85</v>
      </c>
    </row>
    <row r="28" spans="1:2">
      <c r="A28"/>
      <c r="B28" t="s">
        <v>17</v>
      </c>
    </row>
    <row r="29" spans="1:2">
      <c r="A29"/>
      <c r="B29" t="s">
        <v>615</v>
      </c>
    </row>
    <row r="30" spans="1:2">
      <c r="A30"/>
      <c r="B30" t="s">
        <v>482</v>
      </c>
    </row>
    <row r="31" spans="1:2">
      <c r="A31"/>
      <c r="B31" t="s">
        <v>62</v>
      </c>
    </row>
    <row r="32" spans="1:2">
      <c r="A32"/>
      <c r="B32" t="s">
        <v>420</v>
      </c>
    </row>
    <row r="33" spans="1:2">
      <c r="A33"/>
      <c r="B33" t="s">
        <v>183</v>
      </c>
    </row>
    <row r="34" spans="1:2">
      <c r="A34"/>
      <c r="B34" t="s">
        <v>548</v>
      </c>
    </row>
    <row r="35" spans="1:2">
      <c r="A35"/>
      <c r="B35" t="s">
        <v>524</v>
      </c>
    </row>
    <row r="36" spans="1:2">
      <c r="A36"/>
      <c r="B36" t="s">
        <v>336</v>
      </c>
    </row>
    <row r="37" spans="1:2">
      <c r="A37"/>
      <c r="B37" t="s">
        <v>674</v>
      </c>
    </row>
    <row r="38" spans="1:2">
      <c r="A38"/>
      <c r="B38" t="s">
        <v>202</v>
      </c>
    </row>
    <row r="39" spans="1:2">
      <c r="A39"/>
      <c r="B39" t="s">
        <v>184</v>
      </c>
    </row>
    <row r="40" spans="1:2">
      <c r="A40"/>
      <c r="B40" t="s">
        <v>181</v>
      </c>
    </row>
    <row r="41" spans="1:2">
      <c r="A41"/>
      <c r="B41" t="s">
        <v>224</v>
      </c>
    </row>
    <row r="42" spans="1:2">
      <c r="A42"/>
      <c r="B42" t="s">
        <v>182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201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2586</v>
      </c>
      <c r="B1" s="4" t="s">
        <v>2593</v>
      </c>
      <c r="C1" s="4" t="s">
        <v>2594</v>
      </c>
      <c r="D1" s="4" t="s">
        <v>2595</v>
      </c>
      <c r="E1" s="4" t="s">
        <v>2596</v>
      </c>
      <c r="F1" s="4" t="s">
        <v>2597</v>
      </c>
      <c r="G1" s="4" t="s">
        <v>2598</v>
      </c>
      <c r="H1" s="4" t="s">
        <v>2599</v>
      </c>
      <c r="I1" s="4" t="s">
        <v>2600</v>
      </c>
    </row>
    <row r="2" spans="1:10">
      <c r="A2" s="4">
        <v>1</v>
      </c>
      <c r="B2" s="4" t="s">
        <v>2601</v>
      </c>
      <c r="C2" s="4" t="s">
        <v>93</v>
      </c>
      <c r="D2" s="4" t="s">
        <v>2602</v>
      </c>
      <c r="E2" s="4" t="s">
        <v>2603</v>
      </c>
      <c r="F2" s="4" t="s">
        <v>2604</v>
      </c>
      <c r="G2" s="4" t="s">
        <v>2605</v>
      </c>
      <c r="J2" s="4" t="s">
        <v>3286</v>
      </c>
    </row>
    <row r="3" spans="1:10">
      <c r="A3" s="4">
        <v>2</v>
      </c>
      <c r="B3" s="4" t="s">
        <v>2601</v>
      </c>
      <c r="C3" s="4" t="s">
        <v>93</v>
      </c>
      <c r="D3" s="4" t="s">
        <v>2606</v>
      </c>
      <c r="E3" s="4" t="s">
        <v>2607</v>
      </c>
      <c r="F3" s="4" t="s">
        <v>2608</v>
      </c>
      <c r="G3" s="4" t="s">
        <v>2609</v>
      </c>
      <c r="J3" s="4" t="s">
        <v>3286</v>
      </c>
    </row>
    <row r="4" spans="1:10">
      <c r="A4" s="4">
        <v>3</v>
      </c>
      <c r="B4" s="4" t="s">
        <v>2601</v>
      </c>
      <c r="C4" s="4" t="s">
        <v>93</v>
      </c>
      <c r="D4" s="4" t="s">
        <v>2610</v>
      </c>
      <c r="E4" s="4" t="s">
        <v>2611</v>
      </c>
      <c r="F4" s="4" t="s">
        <v>2612</v>
      </c>
      <c r="G4" s="4" t="s">
        <v>2613</v>
      </c>
      <c r="J4" s="4" t="s">
        <v>3286</v>
      </c>
    </row>
    <row r="5" spans="1:10">
      <c r="A5" s="4">
        <v>4</v>
      </c>
      <c r="B5" s="4" t="s">
        <v>2601</v>
      </c>
      <c r="C5" s="4" t="s">
        <v>93</v>
      </c>
      <c r="D5" s="4" t="s">
        <v>2614</v>
      </c>
      <c r="E5" s="4" t="s">
        <v>2615</v>
      </c>
      <c r="F5" s="4" t="s">
        <v>2616</v>
      </c>
      <c r="G5" s="4" t="s">
        <v>2617</v>
      </c>
      <c r="J5" s="4" t="s">
        <v>3286</v>
      </c>
    </row>
    <row r="6" spans="1:10">
      <c r="A6" s="4">
        <v>5</v>
      </c>
      <c r="B6" s="4" t="s">
        <v>2601</v>
      </c>
      <c r="C6" s="4" t="s">
        <v>93</v>
      </c>
      <c r="D6" s="4" t="s">
        <v>2618</v>
      </c>
      <c r="E6" s="4" t="s">
        <v>2619</v>
      </c>
      <c r="F6" s="4" t="s">
        <v>2620</v>
      </c>
      <c r="G6" s="4" t="s">
        <v>2621</v>
      </c>
      <c r="J6" s="4" t="s">
        <v>3286</v>
      </c>
    </row>
    <row r="7" spans="1:10">
      <c r="A7" s="4">
        <v>6</v>
      </c>
      <c r="B7" s="4" t="s">
        <v>2601</v>
      </c>
      <c r="C7" s="4" t="s">
        <v>93</v>
      </c>
      <c r="D7" s="4" t="s">
        <v>2622</v>
      </c>
      <c r="E7" s="4" t="s">
        <v>2623</v>
      </c>
      <c r="F7" s="4" t="s">
        <v>2624</v>
      </c>
      <c r="G7" s="4" t="s">
        <v>2625</v>
      </c>
      <c r="J7" s="4" t="s">
        <v>3286</v>
      </c>
    </row>
    <row r="8" spans="1:10">
      <c r="A8" s="4">
        <v>7</v>
      </c>
      <c r="B8" s="4" t="s">
        <v>2601</v>
      </c>
      <c r="C8" s="4" t="s">
        <v>93</v>
      </c>
      <c r="D8" s="4" t="s">
        <v>2626</v>
      </c>
      <c r="E8" s="4" t="s">
        <v>2627</v>
      </c>
      <c r="F8" s="4" t="s">
        <v>2628</v>
      </c>
      <c r="G8" s="4" t="s">
        <v>2629</v>
      </c>
      <c r="J8" s="4" t="s">
        <v>3286</v>
      </c>
    </row>
    <row r="9" spans="1:10">
      <c r="A9" s="4">
        <v>8</v>
      </c>
      <c r="B9" s="4" t="s">
        <v>2601</v>
      </c>
      <c r="C9" s="4" t="s">
        <v>93</v>
      </c>
      <c r="D9" s="4" t="s">
        <v>2630</v>
      </c>
      <c r="E9" s="4" t="s">
        <v>2631</v>
      </c>
      <c r="F9" s="4" t="s">
        <v>2632</v>
      </c>
      <c r="G9" s="4" t="s">
        <v>2633</v>
      </c>
      <c r="J9" s="4" t="s">
        <v>3286</v>
      </c>
    </row>
    <row r="10" spans="1:10">
      <c r="A10" s="4">
        <v>9</v>
      </c>
      <c r="B10" s="4" t="s">
        <v>2601</v>
      </c>
      <c r="C10" s="4" t="s">
        <v>93</v>
      </c>
      <c r="D10" s="4" t="s">
        <v>2634</v>
      </c>
      <c r="E10" s="4" t="s">
        <v>2631</v>
      </c>
      <c r="F10" s="4" t="s">
        <v>2632</v>
      </c>
      <c r="G10" s="4" t="s">
        <v>2635</v>
      </c>
      <c r="H10" s="4" t="s">
        <v>2636</v>
      </c>
      <c r="J10" s="4" t="s">
        <v>3286</v>
      </c>
    </row>
    <row r="11" spans="1:10">
      <c r="A11" s="4">
        <v>10</v>
      </c>
      <c r="B11" s="4" t="s">
        <v>2601</v>
      </c>
      <c r="C11" s="4" t="s">
        <v>93</v>
      </c>
      <c r="D11" s="4" t="s">
        <v>2637</v>
      </c>
      <c r="E11" s="4" t="s">
        <v>2631</v>
      </c>
      <c r="F11" s="4" t="s">
        <v>2632</v>
      </c>
      <c r="G11" s="4" t="s">
        <v>2638</v>
      </c>
      <c r="J11" s="4" t="s">
        <v>3286</v>
      </c>
    </row>
    <row r="12" spans="1:10">
      <c r="A12" s="4">
        <v>11</v>
      </c>
      <c r="B12" s="4" t="s">
        <v>2601</v>
      </c>
      <c r="C12" s="4" t="s">
        <v>93</v>
      </c>
      <c r="D12" s="4" t="s">
        <v>2639</v>
      </c>
      <c r="E12" s="4" t="s">
        <v>2640</v>
      </c>
      <c r="F12" s="4" t="s">
        <v>2641</v>
      </c>
      <c r="G12" s="4" t="s">
        <v>2642</v>
      </c>
      <c r="J12" s="4" t="s">
        <v>3286</v>
      </c>
    </row>
    <row r="13" spans="1:10">
      <c r="A13" s="4">
        <v>12</v>
      </c>
      <c r="B13" s="4" t="s">
        <v>2601</v>
      </c>
      <c r="C13" s="4" t="s">
        <v>93</v>
      </c>
      <c r="D13" s="4" t="s">
        <v>2643</v>
      </c>
      <c r="E13" s="4" t="s">
        <v>2644</v>
      </c>
      <c r="F13" s="4" t="s">
        <v>2645</v>
      </c>
      <c r="G13" s="4" t="s">
        <v>2646</v>
      </c>
      <c r="J13" s="4" t="s">
        <v>3286</v>
      </c>
    </row>
    <row r="14" spans="1:10">
      <c r="A14" s="4">
        <v>13</v>
      </c>
      <c r="B14" s="4" t="s">
        <v>2601</v>
      </c>
      <c r="C14" s="4" t="s">
        <v>93</v>
      </c>
      <c r="D14" s="4" t="s">
        <v>2647</v>
      </c>
      <c r="E14" s="4" t="s">
        <v>2648</v>
      </c>
      <c r="F14" s="4" t="s">
        <v>2649</v>
      </c>
      <c r="G14" s="4" t="s">
        <v>2650</v>
      </c>
      <c r="J14" s="4" t="s">
        <v>3286</v>
      </c>
    </row>
    <row r="15" spans="1:10">
      <c r="A15" s="4">
        <v>14</v>
      </c>
      <c r="B15" s="4" t="s">
        <v>2601</v>
      </c>
      <c r="C15" s="4" t="s">
        <v>93</v>
      </c>
      <c r="D15" s="4" t="s">
        <v>2651</v>
      </c>
      <c r="E15" s="4" t="s">
        <v>2652</v>
      </c>
      <c r="F15" s="4" t="s">
        <v>2653</v>
      </c>
      <c r="G15" s="4" t="s">
        <v>2654</v>
      </c>
      <c r="J15" s="4" t="s">
        <v>3286</v>
      </c>
    </row>
    <row r="16" spans="1:10">
      <c r="A16" s="4">
        <v>15</v>
      </c>
      <c r="B16" s="4" t="s">
        <v>2601</v>
      </c>
      <c r="C16" s="4" t="s">
        <v>93</v>
      </c>
      <c r="D16" s="4" t="s">
        <v>2655</v>
      </c>
      <c r="E16" s="4" t="s">
        <v>2656</v>
      </c>
      <c r="F16" s="4" t="s">
        <v>2657</v>
      </c>
      <c r="G16" s="4" t="s">
        <v>2654</v>
      </c>
      <c r="J16" s="4" t="s">
        <v>3286</v>
      </c>
    </row>
    <row r="17" spans="1:10">
      <c r="A17" s="4">
        <v>16</v>
      </c>
      <c r="B17" s="4" t="s">
        <v>2601</v>
      </c>
      <c r="C17" s="4" t="s">
        <v>93</v>
      </c>
      <c r="D17" s="4" t="s">
        <v>2658</v>
      </c>
      <c r="E17" s="4" t="s">
        <v>2659</v>
      </c>
      <c r="F17" s="4" t="s">
        <v>2660</v>
      </c>
      <c r="G17" s="4" t="s">
        <v>2661</v>
      </c>
      <c r="J17" s="4" t="s">
        <v>3286</v>
      </c>
    </row>
    <row r="18" spans="1:10">
      <c r="A18" s="4">
        <v>17</v>
      </c>
      <c r="B18" s="4" t="s">
        <v>2601</v>
      </c>
      <c r="C18" s="4" t="s">
        <v>93</v>
      </c>
      <c r="D18" s="4" t="s">
        <v>2662</v>
      </c>
      <c r="E18" s="4" t="s">
        <v>2663</v>
      </c>
      <c r="F18" s="4" t="s">
        <v>2664</v>
      </c>
      <c r="G18" s="4" t="s">
        <v>2665</v>
      </c>
      <c r="J18" s="4" t="s">
        <v>3286</v>
      </c>
    </row>
    <row r="19" spans="1:10">
      <c r="A19" s="4">
        <v>18</v>
      </c>
      <c r="B19" s="4" t="s">
        <v>2601</v>
      </c>
      <c r="C19" s="4" t="s">
        <v>93</v>
      </c>
      <c r="D19" s="4" t="s">
        <v>2666</v>
      </c>
      <c r="E19" s="4" t="s">
        <v>2667</v>
      </c>
      <c r="F19" s="4" t="s">
        <v>2668</v>
      </c>
      <c r="G19" s="4" t="s">
        <v>2669</v>
      </c>
      <c r="J19" s="4" t="s">
        <v>3286</v>
      </c>
    </row>
    <row r="20" spans="1:10">
      <c r="A20" s="4">
        <v>19</v>
      </c>
      <c r="B20" s="4" t="s">
        <v>2601</v>
      </c>
      <c r="C20" s="4" t="s">
        <v>93</v>
      </c>
      <c r="D20" s="4" t="s">
        <v>2670</v>
      </c>
      <c r="E20" s="4" t="s">
        <v>2671</v>
      </c>
      <c r="F20" s="4" t="s">
        <v>2672</v>
      </c>
      <c r="G20" s="4" t="s">
        <v>2673</v>
      </c>
      <c r="J20" s="4" t="s">
        <v>3286</v>
      </c>
    </row>
    <row r="21" spans="1:10">
      <c r="A21" s="4">
        <v>20</v>
      </c>
      <c r="B21" s="4" t="s">
        <v>2601</v>
      </c>
      <c r="C21" s="4" t="s">
        <v>93</v>
      </c>
      <c r="D21" s="4" t="s">
        <v>2674</v>
      </c>
      <c r="E21" s="4" t="s">
        <v>2675</v>
      </c>
      <c r="F21" s="4" t="s">
        <v>2676</v>
      </c>
      <c r="G21" s="4" t="s">
        <v>2677</v>
      </c>
      <c r="J21" s="4" t="s">
        <v>3286</v>
      </c>
    </row>
    <row r="22" spans="1:10">
      <c r="A22" s="4">
        <v>21</v>
      </c>
      <c r="B22" s="4" t="s">
        <v>2601</v>
      </c>
      <c r="C22" s="4" t="s">
        <v>93</v>
      </c>
      <c r="D22" s="4" t="s">
        <v>2678</v>
      </c>
      <c r="E22" s="4" t="s">
        <v>2679</v>
      </c>
      <c r="F22" s="4" t="s">
        <v>2680</v>
      </c>
      <c r="G22" s="4" t="s">
        <v>2681</v>
      </c>
      <c r="J22" s="4" t="s">
        <v>3286</v>
      </c>
    </row>
    <row r="23" spans="1:10">
      <c r="A23" s="4">
        <v>22</v>
      </c>
      <c r="B23" s="4" t="s">
        <v>2601</v>
      </c>
      <c r="C23" s="4" t="s">
        <v>93</v>
      </c>
      <c r="D23" s="4" t="s">
        <v>2682</v>
      </c>
      <c r="E23" s="4" t="s">
        <v>2683</v>
      </c>
      <c r="F23" s="4" t="s">
        <v>2684</v>
      </c>
      <c r="G23" s="4" t="s">
        <v>2650</v>
      </c>
      <c r="H23" s="4" t="s">
        <v>2685</v>
      </c>
      <c r="J23" s="4" t="s">
        <v>3286</v>
      </c>
    </row>
    <row r="24" spans="1:10">
      <c r="A24" s="4">
        <v>23</v>
      </c>
      <c r="B24" s="4" t="s">
        <v>2601</v>
      </c>
      <c r="C24" s="4" t="s">
        <v>93</v>
      </c>
      <c r="D24" s="4" t="s">
        <v>2686</v>
      </c>
      <c r="E24" s="4" t="s">
        <v>2687</v>
      </c>
      <c r="F24" s="4" t="s">
        <v>2688</v>
      </c>
      <c r="G24" s="4" t="s">
        <v>2689</v>
      </c>
      <c r="J24" s="4" t="s">
        <v>3286</v>
      </c>
    </row>
    <row r="25" spans="1:10">
      <c r="A25" s="4">
        <v>24</v>
      </c>
      <c r="B25" s="4" t="s">
        <v>2601</v>
      </c>
      <c r="C25" s="4" t="s">
        <v>93</v>
      </c>
      <c r="D25" s="4" t="s">
        <v>2690</v>
      </c>
      <c r="E25" s="4" t="s">
        <v>2691</v>
      </c>
      <c r="F25" s="4" t="s">
        <v>2692</v>
      </c>
      <c r="G25" s="4" t="s">
        <v>2689</v>
      </c>
      <c r="J25" s="4" t="s">
        <v>3286</v>
      </c>
    </row>
    <row r="26" spans="1:10">
      <c r="A26" s="4">
        <v>25</v>
      </c>
      <c r="B26" s="4" t="s">
        <v>2601</v>
      </c>
      <c r="C26" s="4" t="s">
        <v>93</v>
      </c>
      <c r="D26" s="4" t="s">
        <v>2693</v>
      </c>
      <c r="E26" s="4" t="s">
        <v>2694</v>
      </c>
      <c r="F26" s="4" t="s">
        <v>2695</v>
      </c>
      <c r="G26" s="4" t="s">
        <v>2625</v>
      </c>
      <c r="J26" s="4" t="s">
        <v>3286</v>
      </c>
    </row>
    <row r="27" spans="1:10">
      <c r="A27" s="4">
        <v>26</v>
      </c>
      <c r="B27" s="4" t="s">
        <v>2601</v>
      </c>
      <c r="C27" s="4" t="s">
        <v>93</v>
      </c>
      <c r="D27" s="4" t="s">
        <v>2696</v>
      </c>
      <c r="E27" s="4" t="s">
        <v>2697</v>
      </c>
      <c r="F27" s="4" t="s">
        <v>2698</v>
      </c>
      <c r="G27" s="4" t="s">
        <v>2699</v>
      </c>
      <c r="J27" s="4" t="s">
        <v>3286</v>
      </c>
    </row>
    <row r="28" spans="1:10">
      <c r="A28" s="4">
        <v>27</v>
      </c>
      <c r="B28" s="4" t="s">
        <v>2601</v>
      </c>
      <c r="C28" s="4" t="s">
        <v>93</v>
      </c>
      <c r="D28" s="4" t="s">
        <v>2700</v>
      </c>
      <c r="E28" s="4" t="s">
        <v>2701</v>
      </c>
      <c r="F28" s="4" t="s">
        <v>2702</v>
      </c>
      <c r="G28" s="4" t="s">
        <v>2677</v>
      </c>
      <c r="J28" s="4" t="s">
        <v>3286</v>
      </c>
    </row>
    <row r="29" spans="1:10">
      <c r="A29" s="4">
        <v>28</v>
      </c>
      <c r="B29" s="4" t="s">
        <v>2601</v>
      </c>
      <c r="C29" s="4" t="s">
        <v>93</v>
      </c>
      <c r="D29" s="4" t="s">
        <v>2703</v>
      </c>
      <c r="E29" s="4" t="s">
        <v>2704</v>
      </c>
      <c r="F29" s="4" t="s">
        <v>2705</v>
      </c>
      <c r="G29" s="4" t="s">
        <v>2706</v>
      </c>
      <c r="J29" s="4" t="s">
        <v>3286</v>
      </c>
    </row>
    <row r="30" spans="1:10">
      <c r="A30" s="4">
        <v>29</v>
      </c>
      <c r="B30" s="4" t="s">
        <v>2601</v>
      </c>
      <c r="C30" s="4" t="s">
        <v>93</v>
      </c>
      <c r="D30" s="4" t="s">
        <v>2707</v>
      </c>
      <c r="E30" s="4" t="s">
        <v>2708</v>
      </c>
      <c r="F30" s="4" t="s">
        <v>2709</v>
      </c>
      <c r="G30" s="4" t="s">
        <v>2710</v>
      </c>
      <c r="J30" s="4" t="s">
        <v>3286</v>
      </c>
    </row>
    <row r="31" spans="1:10">
      <c r="A31" s="4">
        <v>30</v>
      </c>
      <c r="B31" s="4" t="s">
        <v>2601</v>
      </c>
      <c r="C31" s="4" t="s">
        <v>93</v>
      </c>
      <c r="D31" s="4" t="s">
        <v>2711</v>
      </c>
      <c r="E31" s="4" t="s">
        <v>2712</v>
      </c>
      <c r="F31" s="4" t="s">
        <v>2713</v>
      </c>
      <c r="G31" s="4" t="s">
        <v>2714</v>
      </c>
      <c r="H31" s="4" t="s">
        <v>2715</v>
      </c>
      <c r="J31" s="4" t="s">
        <v>3286</v>
      </c>
    </row>
    <row r="32" spans="1:10">
      <c r="A32" s="4">
        <v>31</v>
      </c>
      <c r="B32" s="4" t="s">
        <v>2601</v>
      </c>
      <c r="C32" s="4" t="s">
        <v>93</v>
      </c>
      <c r="D32" s="4" t="s">
        <v>2716</v>
      </c>
      <c r="E32" s="4" t="s">
        <v>2717</v>
      </c>
      <c r="F32" s="4" t="s">
        <v>2718</v>
      </c>
      <c r="G32" s="4" t="s">
        <v>2719</v>
      </c>
      <c r="J32" s="4" t="s">
        <v>3286</v>
      </c>
    </row>
    <row r="33" spans="1:10">
      <c r="A33" s="4">
        <v>32</v>
      </c>
      <c r="B33" s="4" t="s">
        <v>2601</v>
      </c>
      <c r="C33" s="4" t="s">
        <v>93</v>
      </c>
      <c r="D33" s="4" t="s">
        <v>2720</v>
      </c>
      <c r="E33" s="4" t="s">
        <v>2721</v>
      </c>
      <c r="F33" s="4" t="s">
        <v>2722</v>
      </c>
      <c r="G33" s="4" t="s">
        <v>2714</v>
      </c>
      <c r="J33" s="4" t="s">
        <v>3286</v>
      </c>
    </row>
    <row r="34" spans="1:10">
      <c r="A34" s="4">
        <v>33</v>
      </c>
      <c r="B34" s="4" t="s">
        <v>2601</v>
      </c>
      <c r="C34" s="4" t="s">
        <v>93</v>
      </c>
      <c r="D34" s="4" t="s">
        <v>2723</v>
      </c>
      <c r="E34" s="4" t="s">
        <v>2724</v>
      </c>
      <c r="F34" s="4" t="s">
        <v>2725</v>
      </c>
      <c r="G34" s="4" t="s">
        <v>2726</v>
      </c>
      <c r="J34" s="4" t="s">
        <v>3286</v>
      </c>
    </row>
    <row r="35" spans="1:10">
      <c r="A35" s="4">
        <v>34</v>
      </c>
      <c r="B35" s="4" t="s">
        <v>2601</v>
      </c>
      <c r="C35" s="4" t="s">
        <v>93</v>
      </c>
      <c r="D35" s="4" t="s">
        <v>2727</v>
      </c>
      <c r="E35" s="4" t="s">
        <v>2728</v>
      </c>
      <c r="F35" s="4" t="s">
        <v>2729</v>
      </c>
      <c r="G35" s="4" t="s">
        <v>2730</v>
      </c>
      <c r="J35" s="4" t="s">
        <v>3286</v>
      </c>
    </row>
    <row r="36" spans="1:10">
      <c r="A36" s="4">
        <v>35</v>
      </c>
      <c r="B36" s="4" t="s">
        <v>2601</v>
      </c>
      <c r="C36" s="4" t="s">
        <v>93</v>
      </c>
      <c r="D36" s="4" t="s">
        <v>2731</v>
      </c>
      <c r="E36" s="4" t="s">
        <v>2732</v>
      </c>
      <c r="F36" s="4" t="s">
        <v>2733</v>
      </c>
      <c r="G36" s="4" t="s">
        <v>2734</v>
      </c>
      <c r="J36" s="4" t="s">
        <v>3286</v>
      </c>
    </row>
    <row r="37" spans="1:10">
      <c r="A37" s="4">
        <v>36</v>
      </c>
      <c r="B37" s="4" t="s">
        <v>2601</v>
      </c>
      <c r="C37" s="4" t="s">
        <v>93</v>
      </c>
      <c r="D37" s="4" t="s">
        <v>2735</v>
      </c>
      <c r="E37" s="4" t="s">
        <v>2736</v>
      </c>
      <c r="F37" s="4" t="s">
        <v>2737</v>
      </c>
      <c r="G37" s="4" t="s">
        <v>2734</v>
      </c>
      <c r="J37" s="4" t="s">
        <v>3286</v>
      </c>
    </row>
    <row r="38" spans="1:10">
      <c r="A38" s="4">
        <v>37</v>
      </c>
      <c r="B38" s="4" t="s">
        <v>2601</v>
      </c>
      <c r="C38" s="4" t="s">
        <v>93</v>
      </c>
      <c r="D38" s="4" t="s">
        <v>2738</v>
      </c>
      <c r="E38" s="4" t="s">
        <v>2739</v>
      </c>
      <c r="F38" s="4" t="s">
        <v>2740</v>
      </c>
      <c r="G38" s="4" t="s">
        <v>2734</v>
      </c>
      <c r="J38" s="4" t="s">
        <v>3286</v>
      </c>
    </row>
    <row r="39" spans="1:10">
      <c r="A39" s="4">
        <v>38</v>
      </c>
      <c r="B39" s="4" t="s">
        <v>2601</v>
      </c>
      <c r="C39" s="4" t="s">
        <v>93</v>
      </c>
      <c r="D39" s="4" t="s">
        <v>2741</v>
      </c>
      <c r="E39" s="4" t="s">
        <v>2742</v>
      </c>
      <c r="F39" s="4" t="s">
        <v>2743</v>
      </c>
      <c r="G39" s="4" t="s">
        <v>2734</v>
      </c>
      <c r="J39" s="4" t="s">
        <v>3286</v>
      </c>
    </row>
    <row r="40" spans="1:10">
      <c r="A40" s="4">
        <v>39</v>
      </c>
      <c r="B40" s="4" t="s">
        <v>2601</v>
      </c>
      <c r="C40" s="4" t="s">
        <v>93</v>
      </c>
      <c r="D40" s="4" t="s">
        <v>2744</v>
      </c>
      <c r="E40" s="4" t="s">
        <v>2745</v>
      </c>
      <c r="F40" s="4" t="s">
        <v>2713</v>
      </c>
      <c r="G40" s="4" t="s">
        <v>2746</v>
      </c>
      <c r="J40" s="4" t="s">
        <v>3286</v>
      </c>
    </row>
    <row r="41" spans="1:10">
      <c r="A41" s="4">
        <v>40</v>
      </c>
      <c r="B41" s="4" t="s">
        <v>2601</v>
      </c>
      <c r="C41" s="4" t="s">
        <v>93</v>
      </c>
      <c r="D41" s="4" t="s">
        <v>2747</v>
      </c>
      <c r="E41" s="4" t="s">
        <v>2748</v>
      </c>
      <c r="F41" s="4" t="s">
        <v>2713</v>
      </c>
      <c r="G41" s="4" t="s">
        <v>2749</v>
      </c>
      <c r="J41" s="4" t="s">
        <v>3286</v>
      </c>
    </row>
    <row r="42" spans="1:10">
      <c r="A42" s="4">
        <v>41</v>
      </c>
      <c r="B42" s="4" t="s">
        <v>2601</v>
      </c>
      <c r="C42" s="4" t="s">
        <v>93</v>
      </c>
      <c r="D42" s="4" t="s">
        <v>2750</v>
      </c>
      <c r="E42" s="4" t="s">
        <v>2751</v>
      </c>
      <c r="F42" s="4" t="s">
        <v>2752</v>
      </c>
      <c r="G42" s="4" t="s">
        <v>2753</v>
      </c>
      <c r="J42" s="4" t="s">
        <v>3286</v>
      </c>
    </row>
    <row r="43" spans="1:10">
      <c r="A43" s="4">
        <v>42</v>
      </c>
      <c r="B43" s="4" t="s">
        <v>2601</v>
      </c>
      <c r="C43" s="4" t="s">
        <v>93</v>
      </c>
      <c r="D43" s="4" t="s">
        <v>2754</v>
      </c>
      <c r="E43" s="4" t="s">
        <v>2755</v>
      </c>
      <c r="F43" s="4" t="s">
        <v>2722</v>
      </c>
      <c r="G43" s="4" t="s">
        <v>2756</v>
      </c>
      <c r="J43" s="4" t="s">
        <v>3286</v>
      </c>
    </row>
    <row r="44" spans="1:10">
      <c r="A44" s="4">
        <v>43</v>
      </c>
      <c r="B44" s="4" t="s">
        <v>2601</v>
      </c>
      <c r="C44" s="4" t="s">
        <v>93</v>
      </c>
      <c r="D44" s="4" t="s">
        <v>2757</v>
      </c>
      <c r="E44" s="4" t="s">
        <v>2758</v>
      </c>
      <c r="F44" s="4" t="s">
        <v>2729</v>
      </c>
      <c r="G44" s="4" t="s">
        <v>2759</v>
      </c>
      <c r="J44" s="4" t="s">
        <v>3286</v>
      </c>
    </row>
    <row r="45" spans="1:10">
      <c r="A45" s="4">
        <v>44</v>
      </c>
      <c r="B45" s="4" t="s">
        <v>2601</v>
      </c>
      <c r="C45" s="4" t="s">
        <v>93</v>
      </c>
      <c r="D45" s="4" t="s">
        <v>2760</v>
      </c>
      <c r="E45" s="4" t="s">
        <v>2761</v>
      </c>
      <c r="F45" s="4" t="s">
        <v>2762</v>
      </c>
      <c r="G45" s="4" t="s">
        <v>2763</v>
      </c>
      <c r="J45" s="4" t="s">
        <v>3286</v>
      </c>
    </row>
    <row r="46" spans="1:10">
      <c r="A46" s="4">
        <v>45</v>
      </c>
      <c r="B46" s="4" t="s">
        <v>2601</v>
      </c>
      <c r="C46" s="4" t="s">
        <v>93</v>
      </c>
      <c r="D46" s="4" t="s">
        <v>2764</v>
      </c>
      <c r="E46" s="4" t="s">
        <v>2765</v>
      </c>
      <c r="F46" s="4" t="s">
        <v>2766</v>
      </c>
      <c r="G46" s="4" t="s">
        <v>2767</v>
      </c>
      <c r="J46" s="4" t="s">
        <v>3286</v>
      </c>
    </row>
    <row r="47" spans="1:10">
      <c r="A47" s="4">
        <v>46</v>
      </c>
      <c r="B47" s="4" t="s">
        <v>2601</v>
      </c>
      <c r="C47" s="4" t="s">
        <v>93</v>
      </c>
      <c r="D47" s="4" t="s">
        <v>2768</v>
      </c>
      <c r="E47" s="4" t="s">
        <v>2769</v>
      </c>
      <c r="F47" s="4" t="s">
        <v>2770</v>
      </c>
      <c r="G47" s="4" t="s">
        <v>2771</v>
      </c>
      <c r="J47" s="4" t="s">
        <v>3286</v>
      </c>
    </row>
    <row r="48" spans="1:10">
      <c r="A48" s="4">
        <v>47</v>
      </c>
      <c r="B48" s="4" t="s">
        <v>2601</v>
      </c>
      <c r="C48" s="4" t="s">
        <v>93</v>
      </c>
      <c r="D48" s="4" t="s">
        <v>2772</v>
      </c>
      <c r="E48" s="4" t="s">
        <v>2773</v>
      </c>
      <c r="F48" s="4" t="s">
        <v>2774</v>
      </c>
      <c r="G48" s="4" t="s">
        <v>2625</v>
      </c>
      <c r="J48" s="4" t="s">
        <v>3286</v>
      </c>
    </row>
    <row r="49" spans="1:10">
      <c r="A49" s="4">
        <v>48</v>
      </c>
      <c r="B49" s="4" t="s">
        <v>2601</v>
      </c>
      <c r="C49" s="4" t="s">
        <v>93</v>
      </c>
      <c r="D49" s="4" t="s">
        <v>2775</v>
      </c>
      <c r="E49" s="4" t="s">
        <v>2776</v>
      </c>
      <c r="F49" s="4" t="s">
        <v>2777</v>
      </c>
      <c r="G49" s="4" t="s">
        <v>2778</v>
      </c>
      <c r="J49" s="4" t="s">
        <v>3286</v>
      </c>
    </row>
    <row r="50" spans="1:10">
      <c r="A50" s="4">
        <v>49</v>
      </c>
      <c r="B50" s="4" t="s">
        <v>2601</v>
      </c>
      <c r="C50" s="4" t="s">
        <v>93</v>
      </c>
      <c r="D50" s="4" t="s">
        <v>2779</v>
      </c>
      <c r="E50" s="4" t="s">
        <v>2780</v>
      </c>
      <c r="F50" s="4" t="s">
        <v>2781</v>
      </c>
      <c r="G50" s="4" t="s">
        <v>2782</v>
      </c>
      <c r="J50" s="4" t="s">
        <v>3286</v>
      </c>
    </row>
    <row r="51" spans="1:10">
      <c r="A51" s="4">
        <v>50</v>
      </c>
      <c r="B51" s="4" t="s">
        <v>2601</v>
      </c>
      <c r="C51" s="4" t="s">
        <v>93</v>
      </c>
      <c r="D51" s="4" t="s">
        <v>2783</v>
      </c>
      <c r="E51" s="4" t="s">
        <v>2784</v>
      </c>
      <c r="F51" s="4" t="s">
        <v>2785</v>
      </c>
      <c r="G51" s="4" t="s">
        <v>2786</v>
      </c>
      <c r="J51" s="4" t="s">
        <v>3286</v>
      </c>
    </row>
    <row r="52" spans="1:10">
      <c r="A52" s="4">
        <v>51</v>
      </c>
      <c r="B52" s="4" t="s">
        <v>2601</v>
      </c>
      <c r="C52" s="4" t="s">
        <v>93</v>
      </c>
      <c r="D52" s="4" t="s">
        <v>2787</v>
      </c>
      <c r="E52" s="4" t="s">
        <v>2788</v>
      </c>
      <c r="F52" s="4" t="s">
        <v>2789</v>
      </c>
      <c r="G52" s="4" t="s">
        <v>2689</v>
      </c>
      <c r="J52" s="4" t="s">
        <v>3286</v>
      </c>
    </row>
    <row r="53" spans="1:10">
      <c r="A53" s="4">
        <v>52</v>
      </c>
      <c r="B53" s="4" t="s">
        <v>2601</v>
      </c>
      <c r="C53" s="4" t="s">
        <v>93</v>
      </c>
      <c r="D53" s="4" t="s">
        <v>2790</v>
      </c>
      <c r="E53" s="4" t="s">
        <v>2791</v>
      </c>
      <c r="F53" s="4" t="s">
        <v>2792</v>
      </c>
      <c r="G53" s="4" t="s">
        <v>2677</v>
      </c>
      <c r="J53" s="4" t="s">
        <v>3286</v>
      </c>
    </row>
    <row r="54" spans="1:10">
      <c r="A54" s="4">
        <v>53</v>
      </c>
      <c r="B54" s="4" t="s">
        <v>2601</v>
      </c>
      <c r="C54" s="4" t="s">
        <v>93</v>
      </c>
      <c r="D54" s="4" t="s">
        <v>2793</v>
      </c>
      <c r="E54" s="4" t="s">
        <v>2794</v>
      </c>
      <c r="F54" s="4" t="s">
        <v>2795</v>
      </c>
      <c r="G54" s="4" t="s">
        <v>2681</v>
      </c>
      <c r="H54" s="4" t="s">
        <v>2796</v>
      </c>
      <c r="J54" s="4" t="s">
        <v>3286</v>
      </c>
    </row>
    <row r="55" spans="1:10">
      <c r="A55" s="4">
        <v>54</v>
      </c>
      <c r="B55" s="4" t="s">
        <v>2601</v>
      </c>
      <c r="C55" s="4" t="s">
        <v>93</v>
      </c>
      <c r="D55" s="4" t="s">
        <v>2797</v>
      </c>
      <c r="E55" s="4" t="s">
        <v>2798</v>
      </c>
      <c r="F55" s="4" t="s">
        <v>2799</v>
      </c>
      <c r="G55" s="4" t="s">
        <v>2609</v>
      </c>
      <c r="J55" s="4" t="s">
        <v>3286</v>
      </c>
    </row>
    <row r="56" spans="1:10">
      <c r="A56" s="4">
        <v>55</v>
      </c>
      <c r="B56" s="4" t="s">
        <v>2601</v>
      </c>
      <c r="C56" s="4" t="s">
        <v>93</v>
      </c>
      <c r="D56" s="4" t="s">
        <v>2800</v>
      </c>
      <c r="E56" s="4" t="s">
        <v>2801</v>
      </c>
      <c r="F56" s="4" t="s">
        <v>2802</v>
      </c>
      <c r="G56" s="4" t="s">
        <v>2803</v>
      </c>
      <c r="J56" s="4" t="s">
        <v>3286</v>
      </c>
    </row>
    <row r="57" spans="1:10">
      <c r="A57" s="4">
        <v>56</v>
      </c>
      <c r="B57" s="4" t="s">
        <v>2601</v>
      </c>
      <c r="C57" s="4" t="s">
        <v>93</v>
      </c>
      <c r="D57" s="4" t="s">
        <v>2804</v>
      </c>
      <c r="E57" s="4" t="s">
        <v>2805</v>
      </c>
      <c r="F57" s="4" t="s">
        <v>2806</v>
      </c>
      <c r="G57" s="4" t="s">
        <v>2807</v>
      </c>
      <c r="J57" s="4" t="s">
        <v>3286</v>
      </c>
    </row>
    <row r="58" spans="1:10">
      <c r="A58" s="4">
        <v>57</v>
      </c>
      <c r="B58" s="4" t="s">
        <v>2601</v>
      </c>
      <c r="C58" s="4" t="s">
        <v>93</v>
      </c>
      <c r="D58" s="4" t="s">
        <v>2808</v>
      </c>
      <c r="E58" s="4" t="s">
        <v>2809</v>
      </c>
      <c r="F58" s="4" t="s">
        <v>2810</v>
      </c>
      <c r="G58" s="4" t="s">
        <v>2811</v>
      </c>
      <c r="H58" s="4" t="s">
        <v>2812</v>
      </c>
      <c r="J58" s="4" t="s">
        <v>3286</v>
      </c>
    </row>
    <row r="59" spans="1:10">
      <c r="A59" s="4">
        <v>58</v>
      </c>
      <c r="B59" s="4" t="s">
        <v>2601</v>
      </c>
      <c r="C59" s="4" t="s">
        <v>93</v>
      </c>
      <c r="D59" s="4" t="s">
        <v>2813</v>
      </c>
      <c r="E59" s="4" t="s">
        <v>2814</v>
      </c>
      <c r="F59" s="4" t="s">
        <v>2815</v>
      </c>
      <c r="G59" s="4" t="s">
        <v>2677</v>
      </c>
      <c r="J59" s="4" t="s">
        <v>3286</v>
      </c>
    </row>
    <row r="60" spans="1:10">
      <c r="A60" s="4">
        <v>59</v>
      </c>
      <c r="B60" s="4" t="s">
        <v>2601</v>
      </c>
      <c r="C60" s="4" t="s">
        <v>93</v>
      </c>
      <c r="D60" s="4" t="s">
        <v>2816</v>
      </c>
      <c r="E60" s="4" t="s">
        <v>2817</v>
      </c>
      <c r="F60" s="4" t="s">
        <v>2818</v>
      </c>
      <c r="G60" s="4" t="s">
        <v>2677</v>
      </c>
      <c r="J60" s="4" t="s">
        <v>3286</v>
      </c>
    </row>
    <row r="61" spans="1:10">
      <c r="A61" s="4">
        <v>60</v>
      </c>
      <c r="B61" s="4" t="s">
        <v>2601</v>
      </c>
      <c r="C61" s="4" t="s">
        <v>93</v>
      </c>
      <c r="D61" s="4" t="s">
        <v>2819</v>
      </c>
      <c r="E61" s="4" t="s">
        <v>2820</v>
      </c>
      <c r="F61" s="4" t="s">
        <v>2821</v>
      </c>
      <c r="G61" s="4" t="s">
        <v>2822</v>
      </c>
      <c r="J61" s="4" t="s">
        <v>3286</v>
      </c>
    </row>
    <row r="62" spans="1:10">
      <c r="A62" s="4">
        <v>61</v>
      </c>
      <c r="B62" s="4" t="s">
        <v>2601</v>
      </c>
      <c r="C62" s="4" t="s">
        <v>93</v>
      </c>
      <c r="D62" s="4" t="s">
        <v>2823</v>
      </c>
      <c r="E62" s="4" t="s">
        <v>2824</v>
      </c>
      <c r="F62" s="4" t="s">
        <v>2825</v>
      </c>
      <c r="G62" s="4" t="s">
        <v>2763</v>
      </c>
      <c r="J62" s="4" t="s">
        <v>3286</v>
      </c>
    </row>
    <row r="63" spans="1:10">
      <c r="A63" s="4">
        <v>62</v>
      </c>
      <c r="B63" s="4" t="s">
        <v>2601</v>
      </c>
      <c r="C63" s="4" t="s">
        <v>93</v>
      </c>
      <c r="D63" s="4" t="s">
        <v>2826</v>
      </c>
      <c r="E63" s="4" t="s">
        <v>2827</v>
      </c>
      <c r="F63" s="4" t="s">
        <v>2828</v>
      </c>
      <c r="G63" s="4" t="s">
        <v>2829</v>
      </c>
      <c r="J63" s="4" t="s">
        <v>3286</v>
      </c>
    </row>
    <row r="64" spans="1:10">
      <c r="A64" s="4">
        <v>63</v>
      </c>
      <c r="B64" s="4" t="s">
        <v>2601</v>
      </c>
      <c r="C64" s="4" t="s">
        <v>93</v>
      </c>
      <c r="D64" s="4" t="s">
        <v>2830</v>
      </c>
      <c r="E64" s="4" t="s">
        <v>2831</v>
      </c>
      <c r="F64" s="4" t="s">
        <v>2832</v>
      </c>
      <c r="G64" s="4" t="s">
        <v>2833</v>
      </c>
      <c r="J64" s="4" t="s">
        <v>3286</v>
      </c>
    </row>
    <row r="65" spans="1:10">
      <c r="A65" s="4">
        <v>64</v>
      </c>
      <c r="B65" s="4" t="s">
        <v>2601</v>
      </c>
      <c r="C65" s="4" t="s">
        <v>93</v>
      </c>
      <c r="D65" s="4" t="s">
        <v>2834</v>
      </c>
      <c r="E65" s="4" t="s">
        <v>2835</v>
      </c>
      <c r="F65" s="4" t="s">
        <v>2836</v>
      </c>
      <c r="G65" s="4" t="s">
        <v>2677</v>
      </c>
      <c r="J65" s="4" t="s">
        <v>3286</v>
      </c>
    </row>
    <row r="66" spans="1:10">
      <c r="A66" s="4">
        <v>65</v>
      </c>
      <c r="B66" s="4" t="s">
        <v>2601</v>
      </c>
      <c r="C66" s="4" t="s">
        <v>93</v>
      </c>
      <c r="D66" s="4" t="s">
        <v>2837</v>
      </c>
      <c r="E66" s="4" t="s">
        <v>2838</v>
      </c>
      <c r="F66" s="4" t="s">
        <v>2839</v>
      </c>
      <c r="G66" s="4" t="s">
        <v>2829</v>
      </c>
      <c r="J66" s="4" t="s">
        <v>3286</v>
      </c>
    </row>
    <row r="67" spans="1:10">
      <c r="A67" s="4">
        <v>66</v>
      </c>
      <c r="B67" s="4" t="s">
        <v>2601</v>
      </c>
      <c r="C67" s="4" t="s">
        <v>93</v>
      </c>
      <c r="D67" s="4" t="s">
        <v>2840</v>
      </c>
      <c r="E67" s="4" t="s">
        <v>2841</v>
      </c>
      <c r="F67" s="4" t="s">
        <v>2842</v>
      </c>
      <c r="G67" s="4" t="s">
        <v>2605</v>
      </c>
      <c r="J67" s="4" t="s">
        <v>3286</v>
      </c>
    </row>
    <row r="68" spans="1:10">
      <c r="A68" s="4">
        <v>67</v>
      </c>
      <c r="B68" s="4" t="s">
        <v>2601</v>
      </c>
      <c r="C68" s="4" t="s">
        <v>93</v>
      </c>
      <c r="D68" s="4" t="s">
        <v>2843</v>
      </c>
      <c r="E68" s="4" t="s">
        <v>2844</v>
      </c>
      <c r="F68" s="4" t="s">
        <v>2845</v>
      </c>
      <c r="G68" s="4" t="s">
        <v>2846</v>
      </c>
      <c r="J68" s="4" t="s">
        <v>3286</v>
      </c>
    </row>
    <row r="69" spans="1:10">
      <c r="A69" s="4">
        <v>68</v>
      </c>
      <c r="B69" s="4" t="s">
        <v>2601</v>
      </c>
      <c r="C69" s="4" t="s">
        <v>93</v>
      </c>
      <c r="D69" s="4" t="s">
        <v>2847</v>
      </c>
      <c r="E69" s="4" t="s">
        <v>2848</v>
      </c>
      <c r="F69" s="4" t="s">
        <v>2849</v>
      </c>
      <c r="G69" s="4" t="s">
        <v>2833</v>
      </c>
      <c r="J69" s="4" t="s">
        <v>3286</v>
      </c>
    </row>
    <row r="70" spans="1:10">
      <c r="A70" s="4">
        <v>69</v>
      </c>
      <c r="B70" s="4" t="s">
        <v>2601</v>
      </c>
      <c r="C70" s="4" t="s">
        <v>93</v>
      </c>
      <c r="D70" s="4" t="s">
        <v>2850</v>
      </c>
      <c r="E70" s="4" t="s">
        <v>2851</v>
      </c>
      <c r="F70" s="4" t="s">
        <v>2852</v>
      </c>
      <c r="G70" s="4" t="s">
        <v>2771</v>
      </c>
      <c r="J70" s="4" t="s">
        <v>3286</v>
      </c>
    </row>
    <row r="71" spans="1:10">
      <c r="A71" s="4">
        <v>70</v>
      </c>
      <c r="B71" s="4" t="s">
        <v>2601</v>
      </c>
      <c r="C71" s="4" t="s">
        <v>93</v>
      </c>
      <c r="D71" s="4" t="s">
        <v>2853</v>
      </c>
      <c r="E71" s="4" t="s">
        <v>2854</v>
      </c>
      <c r="F71" s="4" t="s">
        <v>2855</v>
      </c>
      <c r="G71" s="4" t="s">
        <v>2856</v>
      </c>
      <c r="H71" s="4" t="s">
        <v>2857</v>
      </c>
      <c r="J71" s="4" t="s">
        <v>3286</v>
      </c>
    </row>
    <row r="72" spans="1:10">
      <c r="A72" s="4">
        <v>71</v>
      </c>
      <c r="B72" s="4" t="s">
        <v>2601</v>
      </c>
      <c r="C72" s="4" t="s">
        <v>93</v>
      </c>
      <c r="D72" s="4" t="s">
        <v>2858</v>
      </c>
      <c r="E72" s="4" t="s">
        <v>2859</v>
      </c>
      <c r="F72" s="4" t="s">
        <v>2709</v>
      </c>
      <c r="G72" s="4" t="s">
        <v>2860</v>
      </c>
      <c r="J72" s="4" t="s">
        <v>3286</v>
      </c>
    </row>
    <row r="73" spans="1:10">
      <c r="A73" s="4">
        <v>72</v>
      </c>
      <c r="B73" s="4" t="s">
        <v>2601</v>
      </c>
      <c r="C73" s="4" t="s">
        <v>93</v>
      </c>
      <c r="D73" s="4" t="s">
        <v>2861</v>
      </c>
      <c r="E73" s="4" t="s">
        <v>2862</v>
      </c>
      <c r="F73" s="4" t="s">
        <v>2863</v>
      </c>
      <c r="G73" s="4" t="s">
        <v>2864</v>
      </c>
      <c r="J73" s="4" t="s">
        <v>3286</v>
      </c>
    </row>
    <row r="74" spans="1:10">
      <c r="A74" s="4">
        <v>73</v>
      </c>
      <c r="B74" s="4" t="s">
        <v>2601</v>
      </c>
      <c r="C74" s="4" t="s">
        <v>93</v>
      </c>
      <c r="D74" s="4" t="s">
        <v>2865</v>
      </c>
      <c r="E74" s="4" t="s">
        <v>2866</v>
      </c>
      <c r="F74" s="4" t="s">
        <v>2867</v>
      </c>
      <c r="G74" s="4" t="s">
        <v>2650</v>
      </c>
      <c r="J74" s="4" t="s">
        <v>3286</v>
      </c>
    </row>
    <row r="75" spans="1:10">
      <c r="A75" s="4">
        <v>74</v>
      </c>
      <c r="B75" s="4" t="s">
        <v>2601</v>
      </c>
      <c r="C75" s="4" t="s">
        <v>93</v>
      </c>
      <c r="D75" s="4" t="s">
        <v>2868</v>
      </c>
      <c r="E75" s="4" t="s">
        <v>2869</v>
      </c>
      <c r="F75" s="4" t="s">
        <v>2870</v>
      </c>
      <c r="G75" s="4" t="s">
        <v>2714</v>
      </c>
      <c r="J75" s="4" t="s">
        <v>3286</v>
      </c>
    </row>
    <row r="76" spans="1:10">
      <c r="A76" s="4">
        <v>75</v>
      </c>
      <c r="B76" s="4" t="s">
        <v>2601</v>
      </c>
      <c r="C76" s="4" t="s">
        <v>93</v>
      </c>
      <c r="D76" s="4" t="s">
        <v>2871</v>
      </c>
      <c r="E76" s="4" t="s">
        <v>2872</v>
      </c>
      <c r="F76" s="4" t="s">
        <v>2873</v>
      </c>
      <c r="G76" s="4" t="s">
        <v>2874</v>
      </c>
      <c r="H76" s="4" t="s">
        <v>2875</v>
      </c>
      <c r="J76" s="4" t="s">
        <v>3286</v>
      </c>
    </row>
    <row r="77" spans="1:10">
      <c r="A77" s="4">
        <v>76</v>
      </c>
      <c r="B77" s="4" t="s">
        <v>2601</v>
      </c>
      <c r="C77" s="4" t="s">
        <v>93</v>
      </c>
      <c r="D77" s="4" t="s">
        <v>2876</v>
      </c>
      <c r="E77" s="4" t="s">
        <v>2877</v>
      </c>
      <c r="F77" s="4" t="s">
        <v>2878</v>
      </c>
      <c r="G77" s="4" t="s">
        <v>2856</v>
      </c>
      <c r="J77" s="4" t="s">
        <v>3286</v>
      </c>
    </row>
    <row r="78" spans="1:10">
      <c r="A78" s="4">
        <v>77</v>
      </c>
      <c r="B78" s="4" t="s">
        <v>2601</v>
      </c>
      <c r="C78" s="4" t="s">
        <v>93</v>
      </c>
      <c r="D78" s="4" t="s">
        <v>2879</v>
      </c>
      <c r="E78" s="4" t="s">
        <v>2880</v>
      </c>
      <c r="F78" s="4" t="s">
        <v>2881</v>
      </c>
      <c r="G78" s="4" t="s">
        <v>2621</v>
      </c>
      <c r="J78" s="4" t="s">
        <v>3286</v>
      </c>
    </row>
    <row r="79" spans="1:10">
      <c r="A79" s="4">
        <v>78</v>
      </c>
      <c r="B79" s="4" t="s">
        <v>2601</v>
      </c>
      <c r="C79" s="4" t="s">
        <v>93</v>
      </c>
      <c r="D79" s="4" t="s">
        <v>2882</v>
      </c>
      <c r="E79" s="4" t="s">
        <v>2883</v>
      </c>
      <c r="F79" s="4" t="s">
        <v>2884</v>
      </c>
      <c r="G79" s="4" t="s">
        <v>2807</v>
      </c>
      <c r="J79" s="4" t="s">
        <v>3286</v>
      </c>
    </row>
    <row r="80" spans="1:10">
      <c r="A80" s="4">
        <v>79</v>
      </c>
      <c r="B80" s="4" t="s">
        <v>2601</v>
      </c>
      <c r="C80" s="4" t="s">
        <v>93</v>
      </c>
      <c r="D80" s="4" t="s">
        <v>2885</v>
      </c>
      <c r="E80" s="4" t="s">
        <v>2886</v>
      </c>
      <c r="F80" s="4" t="s">
        <v>2887</v>
      </c>
      <c r="G80" s="4" t="s">
        <v>2856</v>
      </c>
      <c r="J80" s="4" t="s">
        <v>3286</v>
      </c>
    </row>
    <row r="81" spans="1:10">
      <c r="A81" s="4">
        <v>80</v>
      </c>
      <c r="B81" s="4" t="s">
        <v>2601</v>
      </c>
      <c r="C81" s="4" t="s">
        <v>93</v>
      </c>
      <c r="D81" s="4" t="s">
        <v>2888</v>
      </c>
      <c r="E81" s="4" t="s">
        <v>2889</v>
      </c>
      <c r="F81" s="4" t="s">
        <v>2890</v>
      </c>
      <c r="G81" s="4" t="s">
        <v>2714</v>
      </c>
      <c r="J81" s="4" t="s">
        <v>3286</v>
      </c>
    </row>
    <row r="82" spans="1:10">
      <c r="A82" s="4">
        <v>81</v>
      </c>
      <c r="B82" s="4" t="s">
        <v>2601</v>
      </c>
      <c r="C82" s="4" t="s">
        <v>93</v>
      </c>
      <c r="D82" s="4" t="s">
        <v>2891</v>
      </c>
      <c r="E82" s="4" t="s">
        <v>2892</v>
      </c>
      <c r="F82" s="4" t="s">
        <v>2893</v>
      </c>
      <c r="G82" s="4" t="s">
        <v>2894</v>
      </c>
      <c r="J82" s="4" t="s">
        <v>3286</v>
      </c>
    </row>
    <row r="83" spans="1:10">
      <c r="A83" s="4">
        <v>82</v>
      </c>
      <c r="B83" s="4" t="s">
        <v>2601</v>
      </c>
      <c r="C83" s="4" t="s">
        <v>93</v>
      </c>
      <c r="D83" s="4" t="s">
        <v>2895</v>
      </c>
      <c r="E83" s="4" t="s">
        <v>2896</v>
      </c>
      <c r="F83" s="4" t="s">
        <v>2897</v>
      </c>
      <c r="G83" s="4" t="s">
        <v>2714</v>
      </c>
      <c r="J83" s="4" t="s">
        <v>3286</v>
      </c>
    </row>
    <row r="84" spans="1:10">
      <c r="A84" s="4">
        <v>83</v>
      </c>
      <c r="B84" s="4" t="s">
        <v>2601</v>
      </c>
      <c r="C84" s="4" t="s">
        <v>93</v>
      </c>
      <c r="D84" s="4" t="s">
        <v>2898</v>
      </c>
      <c r="E84" s="4" t="s">
        <v>2899</v>
      </c>
      <c r="F84" s="4" t="s">
        <v>2900</v>
      </c>
      <c r="G84" s="4" t="s">
        <v>2699</v>
      </c>
      <c r="J84" s="4" t="s">
        <v>3286</v>
      </c>
    </row>
    <row r="85" spans="1:10">
      <c r="A85" s="4">
        <v>84</v>
      </c>
      <c r="B85" s="4" t="s">
        <v>2601</v>
      </c>
      <c r="C85" s="4" t="s">
        <v>93</v>
      </c>
      <c r="D85" s="4" t="s">
        <v>2901</v>
      </c>
      <c r="E85" s="4" t="s">
        <v>2902</v>
      </c>
      <c r="F85" s="4" t="s">
        <v>2903</v>
      </c>
      <c r="G85" s="4" t="s">
        <v>2609</v>
      </c>
      <c r="J85" s="4" t="s">
        <v>3286</v>
      </c>
    </row>
    <row r="86" spans="1:10">
      <c r="A86" s="4">
        <v>85</v>
      </c>
      <c r="B86" s="4" t="s">
        <v>2601</v>
      </c>
      <c r="C86" s="4" t="s">
        <v>93</v>
      </c>
      <c r="D86" s="4" t="s">
        <v>2904</v>
      </c>
      <c r="E86" s="4" t="s">
        <v>2905</v>
      </c>
      <c r="F86" s="4" t="s">
        <v>2906</v>
      </c>
      <c r="G86" s="4" t="s">
        <v>2907</v>
      </c>
      <c r="H86" s="4" t="s">
        <v>2908</v>
      </c>
      <c r="J86" s="4" t="s">
        <v>3286</v>
      </c>
    </row>
    <row r="87" spans="1:10">
      <c r="A87" s="4">
        <v>86</v>
      </c>
      <c r="B87" s="4" t="s">
        <v>2601</v>
      </c>
      <c r="C87" s="4" t="s">
        <v>93</v>
      </c>
      <c r="D87" s="4" t="s">
        <v>2909</v>
      </c>
      <c r="E87" s="4" t="s">
        <v>2910</v>
      </c>
      <c r="F87" s="4" t="s">
        <v>2911</v>
      </c>
      <c r="G87" s="4" t="s">
        <v>2833</v>
      </c>
      <c r="J87" s="4" t="s">
        <v>3286</v>
      </c>
    </row>
    <row r="88" spans="1:10">
      <c r="A88" s="4">
        <v>87</v>
      </c>
      <c r="B88" s="4" t="s">
        <v>2601</v>
      </c>
      <c r="C88" s="4" t="s">
        <v>93</v>
      </c>
      <c r="D88" s="4" t="s">
        <v>2912</v>
      </c>
      <c r="E88" s="4" t="s">
        <v>2913</v>
      </c>
      <c r="F88" s="4" t="s">
        <v>2914</v>
      </c>
      <c r="G88" s="4" t="s">
        <v>2609</v>
      </c>
      <c r="J88" s="4" t="s">
        <v>3286</v>
      </c>
    </row>
    <row r="89" spans="1:10">
      <c r="A89" s="4">
        <v>88</v>
      </c>
      <c r="B89" s="4" t="s">
        <v>2601</v>
      </c>
      <c r="C89" s="4" t="s">
        <v>93</v>
      </c>
      <c r="D89" s="4" t="s">
        <v>2915</v>
      </c>
      <c r="E89" s="4" t="s">
        <v>2916</v>
      </c>
      <c r="F89" s="4" t="s">
        <v>2917</v>
      </c>
      <c r="G89" s="4" t="s">
        <v>2918</v>
      </c>
      <c r="H89" s="4" t="s">
        <v>2919</v>
      </c>
      <c r="J89" s="4" t="s">
        <v>3286</v>
      </c>
    </row>
    <row r="90" spans="1:10">
      <c r="A90" s="4">
        <v>89</v>
      </c>
      <c r="B90" s="4" t="s">
        <v>2601</v>
      </c>
      <c r="C90" s="4" t="s">
        <v>93</v>
      </c>
      <c r="D90" s="4" t="s">
        <v>2920</v>
      </c>
      <c r="E90" s="4" t="s">
        <v>2921</v>
      </c>
      <c r="F90" s="4" t="s">
        <v>2922</v>
      </c>
      <c r="G90" s="4" t="s">
        <v>2625</v>
      </c>
      <c r="J90" s="4" t="s">
        <v>3286</v>
      </c>
    </row>
    <row r="91" spans="1:10">
      <c r="A91" s="4">
        <v>90</v>
      </c>
      <c r="B91" s="4" t="s">
        <v>2601</v>
      </c>
      <c r="C91" s="4" t="s">
        <v>93</v>
      </c>
      <c r="D91" s="4" t="s">
        <v>2923</v>
      </c>
      <c r="E91" s="4" t="s">
        <v>2924</v>
      </c>
      <c r="F91" s="4" t="s">
        <v>2925</v>
      </c>
      <c r="G91" s="4" t="s">
        <v>2629</v>
      </c>
      <c r="J91" s="4" t="s">
        <v>3286</v>
      </c>
    </row>
    <row r="92" spans="1:10">
      <c r="A92" s="4">
        <v>91</v>
      </c>
      <c r="B92" s="4" t="s">
        <v>2601</v>
      </c>
      <c r="C92" s="4" t="s">
        <v>93</v>
      </c>
      <c r="D92" s="4" t="s">
        <v>2926</v>
      </c>
      <c r="E92" s="4" t="s">
        <v>2927</v>
      </c>
      <c r="F92" s="4" t="s">
        <v>2928</v>
      </c>
      <c r="G92" s="4" t="s">
        <v>2929</v>
      </c>
      <c r="J92" s="4" t="s">
        <v>3286</v>
      </c>
    </row>
    <row r="93" spans="1:10">
      <c r="A93" s="4">
        <v>92</v>
      </c>
      <c r="B93" s="4" t="s">
        <v>2601</v>
      </c>
      <c r="C93" s="4" t="s">
        <v>93</v>
      </c>
      <c r="D93" s="4" t="s">
        <v>2930</v>
      </c>
      <c r="E93" s="4" t="s">
        <v>2931</v>
      </c>
      <c r="F93" s="4" t="s">
        <v>2932</v>
      </c>
      <c r="G93" s="4" t="s">
        <v>2689</v>
      </c>
      <c r="J93" s="4" t="s">
        <v>3286</v>
      </c>
    </row>
    <row r="94" spans="1:10">
      <c r="A94" s="4">
        <v>93</v>
      </c>
      <c r="B94" s="4" t="s">
        <v>2601</v>
      </c>
      <c r="C94" s="4" t="s">
        <v>93</v>
      </c>
      <c r="D94" s="4" t="s">
        <v>2933</v>
      </c>
      <c r="E94" s="4" t="s">
        <v>2934</v>
      </c>
      <c r="F94" s="4" t="s">
        <v>2935</v>
      </c>
      <c r="G94" s="4" t="s">
        <v>2625</v>
      </c>
      <c r="H94" s="4" t="s">
        <v>2936</v>
      </c>
      <c r="J94" s="4" t="s">
        <v>3286</v>
      </c>
    </row>
    <row r="95" spans="1:10">
      <c r="A95" s="4">
        <v>94</v>
      </c>
      <c r="B95" s="4" t="s">
        <v>2601</v>
      </c>
      <c r="C95" s="4" t="s">
        <v>93</v>
      </c>
      <c r="D95" s="4" t="s">
        <v>2937</v>
      </c>
      <c r="E95" s="4" t="s">
        <v>2938</v>
      </c>
      <c r="F95" s="4" t="s">
        <v>2939</v>
      </c>
      <c r="G95" s="4" t="s">
        <v>2767</v>
      </c>
      <c r="H95" s="4" t="s">
        <v>2940</v>
      </c>
      <c r="J95" s="4" t="s">
        <v>3286</v>
      </c>
    </row>
    <row r="96" spans="1:10">
      <c r="A96" s="4">
        <v>95</v>
      </c>
      <c r="B96" s="4" t="s">
        <v>2601</v>
      </c>
      <c r="C96" s="4" t="s">
        <v>93</v>
      </c>
      <c r="D96" s="4" t="s">
        <v>2941</v>
      </c>
      <c r="E96" s="4" t="s">
        <v>2942</v>
      </c>
      <c r="F96" s="4" t="s">
        <v>2943</v>
      </c>
      <c r="G96" s="4" t="s">
        <v>2944</v>
      </c>
      <c r="J96" s="4" t="s">
        <v>3286</v>
      </c>
    </row>
    <row r="97" spans="1:10">
      <c r="A97" s="4">
        <v>96</v>
      </c>
      <c r="B97" s="4" t="s">
        <v>2601</v>
      </c>
      <c r="C97" s="4" t="s">
        <v>93</v>
      </c>
      <c r="D97" s="4" t="s">
        <v>2945</v>
      </c>
      <c r="E97" s="4" t="s">
        <v>2946</v>
      </c>
      <c r="F97" s="4" t="s">
        <v>2947</v>
      </c>
      <c r="G97" s="4" t="s">
        <v>2642</v>
      </c>
      <c r="J97" s="4" t="s">
        <v>3286</v>
      </c>
    </row>
    <row r="98" spans="1:10">
      <c r="A98" s="4">
        <v>97</v>
      </c>
      <c r="B98" s="4" t="s">
        <v>2601</v>
      </c>
      <c r="C98" s="4" t="s">
        <v>93</v>
      </c>
      <c r="D98" s="4" t="s">
        <v>2948</v>
      </c>
      <c r="E98" s="4" t="s">
        <v>2949</v>
      </c>
      <c r="F98" s="4" t="s">
        <v>2950</v>
      </c>
      <c r="G98" s="4" t="s">
        <v>2642</v>
      </c>
      <c r="J98" s="4" t="s">
        <v>3286</v>
      </c>
    </row>
    <row r="99" spans="1:10">
      <c r="A99" s="4">
        <v>98</v>
      </c>
      <c r="B99" s="4" t="s">
        <v>2601</v>
      </c>
      <c r="C99" s="4" t="s">
        <v>93</v>
      </c>
      <c r="D99" s="4" t="s">
        <v>2951</v>
      </c>
      <c r="E99" s="4" t="s">
        <v>2952</v>
      </c>
      <c r="F99" s="4" t="s">
        <v>2953</v>
      </c>
      <c r="G99" s="4" t="s">
        <v>2864</v>
      </c>
      <c r="J99" s="4" t="s">
        <v>3286</v>
      </c>
    </row>
    <row r="100" spans="1:10">
      <c r="A100" s="4">
        <v>99</v>
      </c>
      <c r="B100" s="4" t="s">
        <v>2601</v>
      </c>
      <c r="C100" s="4" t="s">
        <v>93</v>
      </c>
      <c r="D100" s="4" t="s">
        <v>2954</v>
      </c>
      <c r="E100" s="4" t="s">
        <v>2952</v>
      </c>
      <c r="F100" s="4" t="s">
        <v>2955</v>
      </c>
      <c r="G100" s="4" t="s">
        <v>2767</v>
      </c>
      <c r="J100" s="4" t="s">
        <v>3286</v>
      </c>
    </row>
    <row r="101" spans="1:10">
      <c r="A101" s="4">
        <v>100</v>
      </c>
      <c r="B101" s="4" t="s">
        <v>2601</v>
      </c>
      <c r="C101" s="4" t="s">
        <v>93</v>
      </c>
      <c r="D101" s="4" t="s">
        <v>2956</v>
      </c>
      <c r="E101" s="4" t="s">
        <v>2957</v>
      </c>
      <c r="F101" s="4" t="s">
        <v>2958</v>
      </c>
      <c r="G101" s="4" t="s">
        <v>2625</v>
      </c>
      <c r="H101" s="4" t="s">
        <v>2959</v>
      </c>
      <c r="J101" s="4" t="s">
        <v>3286</v>
      </c>
    </row>
    <row r="102" spans="1:10">
      <c r="A102" s="4">
        <v>101</v>
      </c>
      <c r="B102" s="4" t="s">
        <v>2601</v>
      </c>
      <c r="C102" s="4" t="s">
        <v>93</v>
      </c>
      <c r="D102" s="4" t="s">
        <v>2960</v>
      </c>
      <c r="E102" s="4" t="s">
        <v>2961</v>
      </c>
      <c r="F102" s="4" t="s">
        <v>2962</v>
      </c>
      <c r="G102" s="4" t="s">
        <v>2894</v>
      </c>
      <c r="J102" s="4" t="s">
        <v>3286</v>
      </c>
    </row>
    <row r="103" spans="1:10">
      <c r="A103" s="4">
        <v>102</v>
      </c>
      <c r="B103" s="4" t="s">
        <v>2601</v>
      </c>
      <c r="C103" s="4" t="s">
        <v>93</v>
      </c>
      <c r="D103" s="4" t="s">
        <v>2963</v>
      </c>
      <c r="E103" s="4" t="s">
        <v>2964</v>
      </c>
      <c r="F103" s="4" t="s">
        <v>2965</v>
      </c>
      <c r="G103" s="4" t="s">
        <v>2714</v>
      </c>
      <c r="H103" s="4" t="s">
        <v>2966</v>
      </c>
      <c r="J103" s="4" t="s">
        <v>3286</v>
      </c>
    </row>
    <row r="104" spans="1:10">
      <c r="A104" s="4">
        <v>103</v>
      </c>
      <c r="B104" s="4" t="s">
        <v>2601</v>
      </c>
      <c r="C104" s="4" t="s">
        <v>93</v>
      </c>
      <c r="D104" s="4" t="s">
        <v>2967</v>
      </c>
      <c r="E104" s="4" t="s">
        <v>2968</v>
      </c>
      <c r="F104" s="4" t="s">
        <v>2969</v>
      </c>
      <c r="G104" s="4" t="s">
        <v>2811</v>
      </c>
      <c r="J104" s="4" t="s">
        <v>3286</v>
      </c>
    </row>
    <row r="105" spans="1:10">
      <c r="A105" s="4">
        <v>104</v>
      </c>
      <c r="B105" s="4" t="s">
        <v>2601</v>
      </c>
      <c r="C105" s="4" t="s">
        <v>93</v>
      </c>
      <c r="D105" s="4" t="s">
        <v>2970</v>
      </c>
      <c r="E105" s="4" t="s">
        <v>2971</v>
      </c>
      <c r="F105" s="4" t="s">
        <v>2972</v>
      </c>
      <c r="G105" s="4" t="s">
        <v>2609</v>
      </c>
      <c r="J105" s="4" t="s">
        <v>3286</v>
      </c>
    </row>
    <row r="106" spans="1:10">
      <c r="A106" s="4">
        <v>105</v>
      </c>
      <c r="B106" s="4" t="s">
        <v>2601</v>
      </c>
      <c r="C106" s="4" t="s">
        <v>93</v>
      </c>
      <c r="D106" s="4" t="s">
        <v>2973</v>
      </c>
      <c r="E106" s="4" t="s">
        <v>2974</v>
      </c>
      <c r="F106" s="4" t="s">
        <v>2975</v>
      </c>
      <c r="G106" s="4" t="s">
        <v>2609</v>
      </c>
      <c r="J106" s="4" t="s">
        <v>3286</v>
      </c>
    </row>
    <row r="107" spans="1:10">
      <c r="A107" s="4">
        <v>106</v>
      </c>
      <c r="B107" s="4" t="s">
        <v>2601</v>
      </c>
      <c r="C107" s="4" t="s">
        <v>93</v>
      </c>
      <c r="D107" s="4" t="s">
        <v>2976</v>
      </c>
      <c r="E107" s="4" t="s">
        <v>2977</v>
      </c>
      <c r="F107" s="4" t="s">
        <v>2978</v>
      </c>
      <c r="G107" s="4" t="s">
        <v>2609</v>
      </c>
      <c r="J107" s="4" t="s">
        <v>3286</v>
      </c>
    </row>
    <row r="108" spans="1:10">
      <c r="A108" s="4">
        <v>107</v>
      </c>
      <c r="B108" s="4" t="s">
        <v>2601</v>
      </c>
      <c r="C108" s="4" t="s">
        <v>93</v>
      </c>
      <c r="D108" s="4" t="s">
        <v>2979</v>
      </c>
      <c r="E108" s="4" t="s">
        <v>2980</v>
      </c>
      <c r="F108" s="4" t="s">
        <v>2981</v>
      </c>
      <c r="G108" s="4" t="s">
        <v>2609</v>
      </c>
      <c r="J108" s="4" t="s">
        <v>3286</v>
      </c>
    </row>
    <row r="109" spans="1:10">
      <c r="A109" s="4">
        <v>108</v>
      </c>
      <c r="B109" s="4" t="s">
        <v>2601</v>
      </c>
      <c r="C109" s="4" t="s">
        <v>93</v>
      </c>
      <c r="D109" s="4" t="s">
        <v>2982</v>
      </c>
      <c r="E109" s="4" t="s">
        <v>2983</v>
      </c>
      <c r="F109" s="4" t="s">
        <v>2984</v>
      </c>
      <c r="G109" s="4" t="s">
        <v>2985</v>
      </c>
      <c r="J109" s="4" t="s">
        <v>3286</v>
      </c>
    </row>
    <row r="110" spans="1:10">
      <c r="A110" s="4">
        <v>109</v>
      </c>
      <c r="B110" s="4" t="s">
        <v>2601</v>
      </c>
      <c r="C110" s="4" t="s">
        <v>93</v>
      </c>
      <c r="D110" s="4" t="s">
        <v>2986</v>
      </c>
      <c r="E110" s="4" t="s">
        <v>2987</v>
      </c>
      <c r="F110" s="4" t="s">
        <v>2988</v>
      </c>
      <c r="G110" s="4" t="s">
        <v>2833</v>
      </c>
      <c r="J110" s="4" t="s">
        <v>3286</v>
      </c>
    </row>
    <row r="111" spans="1:10">
      <c r="A111" s="4">
        <v>110</v>
      </c>
      <c r="B111" s="4" t="s">
        <v>2601</v>
      </c>
      <c r="C111" s="4" t="s">
        <v>93</v>
      </c>
      <c r="D111" s="4" t="s">
        <v>2989</v>
      </c>
      <c r="E111" s="4" t="s">
        <v>2990</v>
      </c>
      <c r="F111" s="4" t="s">
        <v>2991</v>
      </c>
      <c r="G111" s="4" t="s">
        <v>2642</v>
      </c>
      <c r="H111" s="4" t="s">
        <v>2992</v>
      </c>
      <c r="J111" s="4" t="s">
        <v>3286</v>
      </c>
    </row>
    <row r="112" spans="1:10">
      <c r="A112" s="4">
        <v>111</v>
      </c>
      <c r="B112" s="4" t="s">
        <v>2601</v>
      </c>
      <c r="C112" s="4" t="s">
        <v>93</v>
      </c>
      <c r="D112" s="4" t="s">
        <v>2993</v>
      </c>
      <c r="E112" s="4" t="s">
        <v>2994</v>
      </c>
      <c r="F112" s="4" t="s">
        <v>2995</v>
      </c>
      <c r="G112" s="4" t="s">
        <v>2996</v>
      </c>
      <c r="J112" s="4" t="s">
        <v>3286</v>
      </c>
    </row>
    <row r="113" spans="1:10">
      <c r="A113" s="4">
        <v>112</v>
      </c>
      <c r="B113" s="4" t="s">
        <v>2601</v>
      </c>
      <c r="C113" s="4" t="s">
        <v>93</v>
      </c>
      <c r="D113" s="4" t="s">
        <v>2997</v>
      </c>
      <c r="E113" s="4" t="s">
        <v>2998</v>
      </c>
      <c r="F113" s="4" t="s">
        <v>2999</v>
      </c>
      <c r="G113" s="4" t="s">
        <v>2681</v>
      </c>
      <c r="H113" s="4" t="s">
        <v>3000</v>
      </c>
      <c r="J113" s="4" t="s">
        <v>3286</v>
      </c>
    </row>
    <row r="114" spans="1:10">
      <c r="A114" s="4">
        <v>113</v>
      </c>
      <c r="B114" s="4" t="s">
        <v>2601</v>
      </c>
      <c r="C114" s="4" t="s">
        <v>93</v>
      </c>
      <c r="D114" s="4" t="s">
        <v>3001</v>
      </c>
      <c r="E114" s="4" t="s">
        <v>3002</v>
      </c>
      <c r="F114" s="4" t="s">
        <v>3003</v>
      </c>
      <c r="G114" s="4" t="s">
        <v>2833</v>
      </c>
      <c r="J114" s="4" t="s">
        <v>3286</v>
      </c>
    </row>
    <row r="115" spans="1:10">
      <c r="A115" s="4">
        <v>114</v>
      </c>
      <c r="B115" s="4" t="s">
        <v>2601</v>
      </c>
      <c r="C115" s="4" t="s">
        <v>93</v>
      </c>
      <c r="D115" s="4" t="s">
        <v>3004</v>
      </c>
      <c r="E115" s="4" t="s">
        <v>3005</v>
      </c>
      <c r="F115" s="4" t="s">
        <v>3006</v>
      </c>
      <c r="G115" s="4" t="s">
        <v>3007</v>
      </c>
      <c r="J115" s="4" t="s">
        <v>3286</v>
      </c>
    </row>
    <row r="116" spans="1:10">
      <c r="A116" s="4">
        <v>115</v>
      </c>
      <c r="B116" s="4" t="s">
        <v>2601</v>
      </c>
      <c r="C116" s="4" t="s">
        <v>93</v>
      </c>
      <c r="D116" s="4" t="s">
        <v>3008</v>
      </c>
      <c r="E116" s="4" t="s">
        <v>3009</v>
      </c>
      <c r="F116" s="4" t="s">
        <v>3010</v>
      </c>
      <c r="G116" s="4" t="s">
        <v>2650</v>
      </c>
      <c r="J116" s="4" t="s">
        <v>3286</v>
      </c>
    </row>
    <row r="117" spans="1:10">
      <c r="A117" s="4">
        <v>116</v>
      </c>
      <c r="B117" s="4" t="s">
        <v>2601</v>
      </c>
      <c r="C117" s="4" t="s">
        <v>93</v>
      </c>
      <c r="D117" s="4" t="s">
        <v>3011</v>
      </c>
      <c r="E117" s="4" t="s">
        <v>3012</v>
      </c>
      <c r="F117" s="4" t="s">
        <v>3013</v>
      </c>
      <c r="G117" s="4" t="s">
        <v>2822</v>
      </c>
      <c r="J117" s="4" t="s">
        <v>3286</v>
      </c>
    </row>
    <row r="118" spans="1:10">
      <c r="A118" s="4">
        <v>117</v>
      </c>
      <c r="B118" s="4" t="s">
        <v>2601</v>
      </c>
      <c r="C118" s="4" t="s">
        <v>93</v>
      </c>
      <c r="D118" s="4" t="s">
        <v>3014</v>
      </c>
      <c r="E118" s="4" t="s">
        <v>3015</v>
      </c>
      <c r="F118" s="4" t="s">
        <v>3016</v>
      </c>
      <c r="G118" s="4" t="s">
        <v>2625</v>
      </c>
      <c r="J118" s="4" t="s">
        <v>3286</v>
      </c>
    </row>
    <row r="119" spans="1:10">
      <c r="A119" s="4">
        <v>118</v>
      </c>
      <c r="B119" s="4" t="s">
        <v>2601</v>
      </c>
      <c r="C119" s="4" t="s">
        <v>93</v>
      </c>
      <c r="D119" s="4" t="s">
        <v>3017</v>
      </c>
      <c r="E119" s="4" t="s">
        <v>3018</v>
      </c>
      <c r="F119" s="4" t="s">
        <v>3019</v>
      </c>
      <c r="G119" s="4" t="s">
        <v>2677</v>
      </c>
      <c r="J119" s="4" t="s">
        <v>3286</v>
      </c>
    </row>
    <row r="120" spans="1:10">
      <c r="A120" s="4">
        <v>119</v>
      </c>
      <c r="B120" s="4" t="s">
        <v>2601</v>
      </c>
      <c r="C120" s="4" t="s">
        <v>93</v>
      </c>
      <c r="D120" s="4" t="s">
        <v>3020</v>
      </c>
      <c r="E120" s="4" t="s">
        <v>3021</v>
      </c>
      <c r="F120" s="4" t="s">
        <v>3022</v>
      </c>
      <c r="G120" s="4" t="s">
        <v>3023</v>
      </c>
      <c r="J120" s="4" t="s">
        <v>3286</v>
      </c>
    </row>
    <row r="121" spans="1:10">
      <c r="A121" s="4">
        <v>120</v>
      </c>
      <c r="B121" s="4" t="s">
        <v>2601</v>
      </c>
      <c r="C121" s="4" t="s">
        <v>93</v>
      </c>
      <c r="D121" s="4" t="s">
        <v>3024</v>
      </c>
      <c r="E121" s="4" t="s">
        <v>3025</v>
      </c>
      <c r="F121" s="4" t="s">
        <v>3026</v>
      </c>
      <c r="G121" s="4" t="s">
        <v>3023</v>
      </c>
      <c r="J121" s="4" t="s">
        <v>3286</v>
      </c>
    </row>
    <row r="122" spans="1:10">
      <c r="A122" s="4">
        <v>121</v>
      </c>
      <c r="B122" s="4" t="s">
        <v>2601</v>
      </c>
      <c r="C122" s="4" t="s">
        <v>93</v>
      </c>
      <c r="D122" s="4" t="s">
        <v>3027</v>
      </c>
      <c r="E122" s="4" t="s">
        <v>3028</v>
      </c>
      <c r="F122" s="4" t="s">
        <v>3029</v>
      </c>
      <c r="G122" s="4" t="s">
        <v>3023</v>
      </c>
      <c r="J122" s="4" t="s">
        <v>3286</v>
      </c>
    </row>
    <row r="123" spans="1:10">
      <c r="A123" s="4">
        <v>122</v>
      </c>
      <c r="B123" s="4" t="s">
        <v>2601</v>
      </c>
      <c r="C123" s="4" t="s">
        <v>93</v>
      </c>
      <c r="D123" s="4" t="s">
        <v>3030</v>
      </c>
      <c r="E123" s="4" t="s">
        <v>3031</v>
      </c>
      <c r="F123" s="4" t="s">
        <v>3032</v>
      </c>
      <c r="G123" s="4" t="s">
        <v>2829</v>
      </c>
      <c r="J123" s="4" t="s">
        <v>3286</v>
      </c>
    </row>
    <row r="124" spans="1:10">
      <c r="A124" s="4">
        <v>123</v>
      </c>
      <c r="B124" s="4" t="s">
        <v>2601</v>
      </c>
      <c r="C124" s="4" t="s">
        <v>93</v>
      </c>
      <c r="D124" s="4" t="s">
        <v>3033</v>
      </c>
      <c r="E124" s="4" t="s">
        <v>3034</v>
      </c>
      <c r="F124" s="4" t="s">
        <v>3035</v>
      </c>
      <c r="G124" s="4" t="s">
        <v>2629</v>
      </c>
      <c r="H124" s="4" t="s">
        <v>3036</v>
      </c>
      <c r="J124" s="4" t="s">
        <v>3286</v>
      </c>
    </row>
    <row r="125" spans="1:10">
      <c r="A125" s="4">
        <v>124</v>
      </c>
      <c r="B125" s="4" t="s">
        <v>2601</v>
      </c>
      <c r="C125" s="4" t="s">
        <v>93</v>
      </c>
      <c r="D125" s="4" t="s">
        <v>3037</v>
      </c>
      <c r="E125" s="4" t="s">
        <v>3038</v>
      </c>
      <c r="F125" s="4" t="s">
        <v>3039</v>
      </c>
      <c r="G125" s="4" t="s">
        <v>2665</v>
      </c>
      <c r="J125" s="4" t="s">
        <v>3286</v>
      </c>
    </row>
    <row r="126" spans="1:10">
      <c r="A126" s="4">
        <v>125</v>
      </c>
      <c r="B126" s="4" t="s">
        <v>2601</v>
      </c>
      <c r="C126" s="4" t="s">
        <v>93</v>
      </c>
      <c r="D126" s="4" t="s">
        <v>3040</v>
      </c>
      <c r="E126" s="4" t="s">
        <v>3041</v>
      </c>
      <c r="F126" s="4" t="s">
        <v>3042</v>
      </c>
      <c r="G126" s="4" t="s">
        <v>2767</v>
      </c>
      <c r="J126" s="4" t="s">
        <v>3286</v>
      </c>
    </row>
    <row r="127" spans="1:10">
      <c r="A127" s="4">
        <v>126</v>
      </c>
      <c r="B127" s="4" t="s">
        <v>2601</v>
      </c>
      <c r="C127" s="4" t="s">
        <v>93</v>
      </c>
      <c r="D127" s="4" t="s">
        <v>3043</v>
      </c>
      <c r="E127" s="4" t="s">
        <v>3044</v>
      </c>
      <c r="F127" s="4" t="s">
        <v>3045</v>
      </c>
      <c r="G127" s="4" t="s">
        <v>3046</v>
      </c>
      <c r="H127" s="4" t="s">
        <v>3047</v>
      </c>
      <c r="J127" s="4" t="s">
        <v>3286</v>
      </c>
    </row>
    <row r="128" spans="1:10">
      <c r="A128" s="4">
        <v>127</v>
      </c>
      <c r="B128" s="4" t="s">
        <v>2601</v>
      </c>
      <c r="C128" s="4" t="s">
        <v>93</v>
      </c>
      <c r="D128" s="4" t="s">
        <v>3048</v>
      </c>
      <c r="E128" s="4" t="s">
        <v>3049</v>
      </c>
      <c r="F128" s="4" t="s">
        <v>3050</v>
      </c>
      <c r="G128" s="4" t="s">
        <v>2642</v>
      </c>
      <c r="J128" s="4" t="s">
        <v>3286</v>
      </c>
    </row>
    <row r="129" spans="1:10">
      <c r="A129" s="4">
        <v>128</v>
      </c>
      <c r="B129" s="4" t="s">
        <v>2601</v>
      </c>
      <c r="C129" s="4" t="s">
        <v>93</v>
      </c>
      <c r="D129" s="4" t="s">
        <v>3051</v>
      </c>
      <c r="E129" s="4" t="s">
        <v>3052</v>
      </c>
      <c r="F129" s="4" t="s">
        <v>3053</v>
      </c>
      <c r="G129" s="4" t="s">
        <v>2650</v>
      </c>
      <c r="J129" s="4" t="s">
        <v>3286</v>
      </c>
    </row>
    <row r="130" spans="1:10">
      <c r="A130" s="4">
        <v>129</v>
      </c>
      <c r="B130" s="4" t="s">
        <v>2601</v>
      </c>
      <c r="C130" s="4" t="s">
        <v>93</v>
      </c>
      <c r="D130" s="4" t="s">
        <v>3054</v>
      </c>
      <c r="E130" s="4" t="s">
        <v>3055</v>
      </c>
      <c r="F130" s="4" t="s">
        <v>3056</v>
      </c>
      <c r="G130" s="4" t="s">
        <v>2654</v>
      </c>
      <c r="J130" s="4" t="s">
        <v>3286</v>
      </c>
    </row>
    <row r="131" spans="1:10">
      <c r="A131" s="4">
        <v>130</v>
      </c>
      <c r="B131" s="4" t="s">
        <v>2601</v>
      </c>
      <c r="C131" s="4" t="s">
        <v>93</v>
      </c>
      <c r="D131" s="4" t="s">
        <v>3057</v>
      </c>
      <c r="E131" s="4" t="s">
        <v>3058</v>
      </c>
      <c r="F131" s="4" t="s">
        <v>3059</v>
      </c>
      <c r="G131" s="4" t="s">
        <v>2642</v>
      </c>
      <c r="J131" s="4" t="s">
        <v>3286</v>
      </c>
    </row>
    <row r="132" spans="1:10">
      <c r="A132" s="4">
        <v>131</v>
      </c>
      <c r="B132" s="4" t="s">
        <v>2601</v>
      </c>
      <c r="C132" s="4" t="s">
        <v>93</v>
      </c>
      <c r="D132" s="4" t="s">
        <v>3060</v>
      </c>
      <c r="E132" s="4" t="s">
        <v>3061</v>
      </c>
      <c r="F132" s="4" t="s">
        <v>3062</v>
      </c>
      <c r="G132" s="4" t="s">
        <v>2625</v>
      </c>
      <c r="J132" s="4" t="s">
        <v>3286</v>
      </c>
    </row>
    <row r="133" spans="1:10">
      <c r="A133" s="4">
        <v>132</v>
      </c>
      <c r="B133" s="4" t="s">
        <v>2601</v>
      </c>
      <c r="C133" s="4" t="s">
        <v>93</v>
      </c>
      <c r="D133" s="4" t="s">
        <v>3063</v>
      </c>
      <c r="E133" s="4" t="s">
        <v>3064</v>
      </c>
      <c r="F133" s="4" t="s">
        <v>3065</v>
      </c>
      <c r="G133" s="4" t="s">
        <v>2625</v>
      </c>
      <c r="J133" s="4" t="s">
        <v>3286</v>
      </c>
    </row>
    <row r="134" spans="1:10">
      <c r="A134" s="4">
        <v>133</v>
      </c>
      <c r="B134" s="4" t="s">
        <v>2601</v>
      </c>
      <c r="C134" s="4" t="s">
        <v>93</v>
      </c>
      <c r="D134" s="4" t="s">
        <v>3066</v>
      </c>
      <c r="E134" s="4" t="s">
        <v>3067</v>
      </c>
      <c r="F134" s="4" t="s">
        <v>3068</v>
      </c>
      <c r="G134" s="4" t="s">
        <v>2822</v>
      </c>
      <c r="J134" s="4" t="s">
        <v>3286</v>
      </c>
    </row>
    <row r="135" spans="1:10">
      <c r="A135" s="4">
        <v>134</v>
      </c>
      <c r="B135" s="4" t="s">
        <v>2601</v>
      </c>
      <c r="C135" s="4" t="s">
        <v>93</v>
      </c>
      <c r="D135" s="4" t="s">
        <v>3069</v>
      </c>
      <c r="E135" s="4" t="s">
        <v>3070</v>
      </c>
      <c r="F135" s="4" t="s">
        <v>3071</v>
      </c>
      <c r="G135" s="4" t="s">
        <v>2714</v>
      </c>
      <c r="J135" s="4" t="s">
        <v>3286</v>
      </c>
    </row>
    <row r="136" spans="1:10">
      <c r="A136" s="4">
        <v>135</v>
      </c>
      <c r="B136" s="4" t="s">
        <v>2601</v>
      </c>
      <c r="C136" s="4" t="s">
        <v>93</v>
      </c>
      <c r="D136" s="4" t="s">
        <v>3072</v>
      </c>
      <c r="E136" s="4" t="s">
        <v>3073</v>
      </c>
      <c r="F136" s="4" t="s">
        <v>3074</v>
      </c>
      <c r="G136" s="4" t="s">
        <v>2714</v>
      </c>
      <c r="J136" s="4" t="s">
        <v>3286</v>
      </c>
    </row>
    <row r="137" spans="1:10">
      <c r="A137" s="4">
        <v>136</v>
      </c>
      <c r="B137" s="4" t="s">
        <v>2601</v>
      </c>
      <c r="C137" s="4" t="s">
        <v>93</v>
      </c>
      <c r="D137" s="4" t="s">
        <v>3075</v>
      </c>
      <c r="E137" s="4" t="s">
        <v>3076</v>
      </c>
      <c r="F137" s="4" t="s">
        <v>3077</v>
      </c>
      <c r="G137" s="4" t="s">
        <v>3078</v>
      </c>
      <c r="J137" s="4" t="s">
        <v>3286</v>
      </c>
    </row>
    <row r="138" spans="1:10">
      <c r="A138" s="4">
        <v>137</v>
      </c>
      <c r="B138" s="4" t="s">
        <v>2601</v>
      </c>
      <c r="C138" s="4" t="s">
        <v>93</v>
      </c>
      <c r="D138" s="4" t="s">
        <v>3079</v>
      </c>
      <c r="E138" s="4" t="s">
        <v>3080</v>
      </c>
      <c r="F138" s="4" t="s">
        <v>3081</v>
      </c>
      <c r="G138" s="4" t="s">
        <v>2673</v>
      </c>
      <c r="H138" s="4" t="s">
        <v>3082</v>
      </c>
      <c r="J138" s="4" t="s">
        <v>3286</v>
      </c>
    </row>
    <row r="139" spans="1:10">
      <c r="A139" s="4">
        <v>138</v>
      </c>
      <c r="B139" s="4" t="s">
        <v>2601</v>
      </c>
      <c r="C139" s="4" t="s">
        <v>93</v>
      </c>
      <c r="D139" s="4" t="s">
        <v>3083</v>
      </c>
      <c r="E139" s="4" t="s">
        <v>3084</v>
      </c>
      <c r="F139" s="4" t="s">
        <v>3085</v>
      </c>
      <c r="G139" s="4" t="s">
        <v>2689</v>
      </c>
      <c r="J139" s="4" t="s">
        <v>3286</v>
      </c>
    </row>
    <row r="140" spans="1:10">
      <c r="A140" s="4">
        <v>139</v>
      </c>
      <c r="B140" s="4" t="s">
        <v>2601</v>
      </c>
      <c r="C140" s="4" t="s">
        <v>93</v>
      </c>
      <c r="D140" s="4" t="s">
        <v>3086</v>
      </c>
      <c r="E140" s="4" t="s">
        <v>3087</v>
      </c>
      <c r="F140" s="4" t="s">
        <v>3088</v>
      </c>
      <c r="G140" s="4" t="s">
        <v>2665</v>
      </c>
      <c r="J140" s="4" t="s">
        <v>3286</v>
      </c>
    </row>
    <row r="141" spans="1:10">
      <c r="A141" s="4">
        <v>140</v>
      </c>
      <c r="B141" s="4" t="s">
        <v>2601</v>
      </c>
      <c r="C141" s="4" t="s">
        <v>93</v>
      </c>
      <c r="D141" s="4" t="s">
        <v>3089</v>
      </c>
      <c r="E141" s="4" t="s">
        <v>3090</v>
      </c>
      <c r="F141" s="4" t="s">
        <v>3091</v>
      </c>
      <c r="G141" s="4" t="s">
        <v>2833</v>
      </c>
      <c r="J141" s="4" t="s">
        <v>3286</v>
      </c>
    </row>
    <row r="142" spans="1:10">
      <c r="A142" s="4">
        <v>141</v>
      </c>
      <c r="B142" s="4" t="s">
        <v>2601</v>
      </c>
      <c r="C142" s="4" t="s">
        <v>93</v>
      </c>
      <c r="D142" s="4" t="s">
        <v>3092</v>
      </c>
      <c r="E142" s="4" t="s">
        <v>3093</v>
      </c>
      <c r="F142" s="4" t="s">
        <v>3094</v>
      </c>
      <c r="G142" s="4" t="s">
        <v>2621</v>
      </c>
      <c r="J142" s="4" t="s">
        <v>3286</v>
      </c>
    </row>
    <row r="143" spans="1:10">
      <c r="A143" s="4">
        <v>142</v>
      </c>
      <c r="B143" s="4" t="s">
        <v>2601</v>
      </c>
      <c r="C143" s="4" t="s">
        <v>93</v>
      </c>
      <c r="D143" s="4" t="s">
        <v>3095</v>
      </c>
      <c r="E143" s="4" t="s">
        <v>3096</v>
      </c>
      <c r="F143" s="4" t="s">
        <v>3097</v>
      </c>
      <c r="G143" s="4" t="s">
        <v>3007</v>
      </c>
      <c r="H143" s="4" t="s">
        <v>3098</v>
      </c>
      <c r="J143" s="4" t="s">
        <v>3286</v>
      </c>
    </row>
    <row r="144" spans="1:10">
      <c r="A144" s="4">
        <v>143</v>
      </c>
      <c r="B144" s="4" t="s">
        <v>2601</v>
      </c>
      <c r="C144" s="4" t="s">
        <v>93</v>
      </c>
      <c r="D144" s="4" t="s">
        <v>3099</v>
      </c>
      <c r="E144" s="4" t="s">
        <v>3100</v>
      </c>
      <c r="F144" s="4" t="s">
        <v>3101</v>
      </c>
      <c r="G144" s="4" t="s">
        <v>2665</v>
      </c>
      <c r="J144" s="4" t="s">
        <v>3286</v>
      </c>
    </row>
    <row r="145" spans="1:10">
      <c r="A145" s="4">
        <v>144</v>
      </c>
      <c r="B145" s="4" t="s">
        <v>2601</v>
      </c>
      <c r="C145" s="4" t="s">
        <v>93</v>
      </c>
      <c r="D145" s="4" t="s">
        <v>3102</v>
      </c>
      <c r="E145" s="4" t="s">
        <v>3103</v>
      </c>
      <c r="F145" s="4" t="s">
        <v>3104</v>
      </c>
      <c r="G145" s="4" t="s">
        <v>3105</v>
      </c>
      <c r="J145" s="4" t="s">
        <v>3286</v>
      </c>
    </row>
    <row r="146" spans="1:10">
      <c r="A146" s="4">
        <v>145</v>
      </c>
      <c r="B146" s="4" t="s">
        <v>2601</v>
      </c>
      <c r="C146" s="4" t="s">
        <v>93</v>
      </c>
      <c r="D146" s="4" t="s">
        <v>3106</v>
      </c>
      <c r="E146" s="4" t="s">
        <v>3107</v>
      </c>
      <c r="F146" s="4" t="s">
        <v>3108</v>
      </c>
      <c r="G146" s="4" t="s">
        <v>3109</v>
      </c>
      <c r="J146" s="4" t="s">
        <v>3286</v>
      </c>
    </row>
    <row r="147" spans="1:10">
      <c r="A147" s="4">
        <v>146</v>
      </c>
      <c r="B147" s="4" t="s">
        <v>2601</v>
      </c>
      <c r="C147" s="4" t="s">
        <v>93</v>
      </c>
      <c r="D147" s="4" t="s">
        <v>3110</v>
      </c>
      <c r="E147" s="4" t="s">
        <v>3111</v>
      </c>
      <c r="F147" s="4" t="s">
        <v>3112</v>
      </c>
      <c r="G147" s="4" t="s">
        <v>2673</v>
      </c>
      <c r="J147" s="4" t="s">
        <v>3286</v>
      </c>
    </row>
    <row r="148" spans="1:10">
      <c r="A148" s="4">
        <v>147</v>
      </c>
      <c r="B148" s="4" t="s">
        <v>2601</v>
      </c>
      <c r="C148" s="4" t="s">
        <v>93</v>
      </c>
      <c r="D148" s="4" t="s">
        <v>3113</v>
      </c>
      <c r="E148" s="4" t="s">
        <v>3114</v>
      </c>
      <c r="F148" s="4" t="s">
        <v>3115</v>
      </c>
      <c r="G148" s="4" t="s">
        <v>2874</v>
      </c>
      <c r="J148" s="4" t="s">
        <v>3286</v>
      </c>
    </row>
    <row r="149" spans="1:10">
      <c r="A149" s="4">
        <v>148</v>
      </c>
      <c r="B149" s="4" t="s">
        <v>2601</v>
      </c>
      <c r="C149" s="4" t="s">
        <v>93</v>
      </c>
      <c r="D149" s="4" t="s">
        <v>3116</v>
      </c>
      <c r="E149" s="4" t="s">
        <v>3117</v>
      </c>
      <c r="F149" s="4" t="s">
        <v>3118</v>
      </c>
      <c r="G149" s="4" t="s">
        <v>2681</v>
      </c>
      <c r="J149" s="4" t="s">
        <v>3286</v>
      </c>
    </row>
    <row r="150" spans="1:10">
      <c r="A150" s="4">
        <v>149</v>
      </c>
      <c r="B150" s="4" t="s">
        <v>2601</v>
      </c>
      <c r="C150" s="4" t="s">
        <v>93</v>
      </c>
      <c r="D150" s="4" t="s">
        <v>3119</v>
      </c>
      <c r="E150" s="4" t="s">
        <v>3120</v>
      </c>
      <c r="F150" s="4" t="s">
        <v>3121</v>
      </c>
      <c r="G150" s="4" t="s">
        <v>3007</v>
      </c>
      <c r="J150" s="4" t="s">
        <v>3286</v>
      </c>
    </row>
    <row r="151" spans="1:10">
      <c r="A151" s="4">
        <v>150</v>
      </c>
      <c r="B151" s="4" t="s">
        <v>2601</v>
      </c>
      <c r="C151" s="4" t="s">
        <v>93</v>
      </c>
      <c r="D151" s="4" t="s">
        <v>3122</v>
      </c>
      <c r="E151" s="4" t="s">
        <v>3123</v>
      </c>
      <c r="F151" s="4" t="s">
        <v>3124</v>
      </c>
      <c r="G151" s="4" t="s">
        <v>2811</v>
      </c>
      <c r="J151" s="4" t="s">
        <v>3286</v>
      </c>
    </row>
    <row r="152" spans="1:10">
      <c r="A152" s="4">
        <v>151</v>
      </c>
      <c r="B152" s="4" t="s">
        <v>2601</v>
      </c>
      <c r="C152" s="4" t="s">
        <v>93</v>
      </c>
      <c r="D152" s="4" t="s">
        <v>3125</v>
      </c>
      <c r="E152" s="4" t="s">
        <v>3123</v>
      </c>
      <c r="F152" s="4" t="s">
        <v>3126</v>
      </c>
      <c r="G152" s="4" t="s">
        <v>2996</v>
      </c>
      <c r="J152" s="4" t="s">
        <v>3286</v>
      </c>
    </row>
    <row r="153" spans="1:10">
      <c r="A153" s="4">
        <v>152</v>
      </c>
      <c r="B153" s="4" t="s">
        <v>2601</v>
      </c>
      <c r="C153" s="4" t="s">
        <v>93</v>
      </c>
      <c r="D153" s="4" t="s">
        <v>3127</v>
      </c>
      <c r="E153" s="4" t="s">
        <v>3128</v>
      </c>
      <c r="F153" s="4" t="s">
        <v>3129</v>
      </c>
      <c r="G153" s="4" t="s">
        <v>2714</v>
      </c>
      <c r="J153" s="4" t="s">
        <v>3286</v>
      </c>
    </row>
    <row r="154" spans="1:10">
      <c r="A154" s="4">
        <v>153</v>
      </c>
      <c r="B154" s="4" t="s">
        <v>2601</v>
      </c>
      <c r="C154" s="4" t="s">
        <v>93</v>
      </c>
      <c r="D154" s="4" t="s">
        <v>3130</v>
      </c>
      <c r="E154" s="4" t="s">
        <v>3131</v>
      </c>
      <c r="F154" s="4" t="s">
        <v>3132</v>
      </c>
      <c r="G154" s="4" t="s">
        <v>2833</v>
      </c>
      <c r="J154" s="4" t="s">
        <v>3286</v>
      </c>
    </row>
    <row r="155" spans="1:10">
      <c r="A155" s="4">
        <v>154</v>
      </c>
      <c r="B155" s="4" t="s">
        <v>2601</v>
      </c>
      <c r="C155" s="4" t="s">
        <v>93</v>
      </c>
      <c r="D155" s="4" t="s">
        <v>3133</v>
      </c>
      <c r="E155" s="4" t="s">
        <v>3134</v>
      </c>
      <c r="F155" s="4" t="s">
        <v>3135</v>
      </c>
      <c r="G155" s="4" t="s">
        <v>2771</v>
      </c>
      <c r="J155" s="4" t="s">
        <v>3286</v>
      </c>
    </row>
    <row r="156" spans="1:10">
      <c r="A156" s="4">
        <v>155</v>
      </c>
      <c r="B156" s="4" t="s">
        <v>2601</v>
      </c>
      <c r="C156" s="4" t="s">
        <v>93</v>
      </c>
      <c r="D156" s="4" t="s">
        <v>3136</v>
      </c>
      <c r="E156" s="4" t="s">
        <v>3137</v>
      </c>
      <c r="F156" s="4" t="s">
        <v>3138</v>
      </c>
      <c r="G156" s="4" t="s">
        <v>3023</v>
      </c>
      <c r="J156" s="4" t="s">
        <v>3286</v>
      </c>
    </row>
    <row r="157" spans="1:10">
      <c r="A157" s="4">
        <v>156</v>
      </c>
      <c r="B157" s="4" t="s">
        <v>2601</v>
      </c>
      <c r="C157" s="4" t="s">
        <v>93</v>
      </c>
      <c r="D157" s="4" t="s">
        <v>3139</v>
      </c>
      <c r="E157" s="4" t="s">
        <v>3140</v>
      </c>
      <c r="F157" s="4" t="s">
        <v>3141</v>
      </c>
      <c r="G157" s="4" t="s">
        <v>3078</v>
      </c>
      <c r="J157" s="4" t="s">
        <v>3286</v>
      </c>
    </row>
    <row r="158" spans="1:10">
      <c r="A158" s="4">
        <v>157</v>
      </c>
      <c r="B158" s="4" t="s">
        <v>2601</v>
      </c>
      <c r="C158" s="4" t="s">
        <v>93</v>
      </c>
      <c r="D158" s="4" t="s">
        <v>3142</v>
      </c>
      <c r="E158" s="4" t="s">
        <v>3143</v>
      </c>
      <c r="F158" s="4" t="s">
        <v>3144</v>
      </c>
      <c r="G158" s="4" t="s">
        <v>2642</v>
      </c>
      <c r="J158" s="4" t="s">
        <v>3286</v>
      </c>
    </row>
    <row r="159" spans="1:10">
      <c r="A159" s="4">
        <v>158</v>
      </c>
      <c r="B159" s="4" t="s">
        <v>2601</v>
      </c>
      <c r="C159" s="4" t="s">
        <v>93</v>
      </c>
      <c r="D159" s="4" t="s">
        <v>3145</v>
      </c>
      <c r="E159" s="4" t="s">
        <v>3146</v>
      </c>
      <c r="F159" s="4" t="s">
        <v>3147</v>
      </c>
      <c r="G159" s="4" t="s">
        <v>3046</v>
      </c>
      <c r="J159" s="4" t="s">
        <v>3286</v>
      </c>
    </row>
    <row r="160" spans="1:10">
      <c r="A160" s="4">
        <v>159</v>
      </c>
      <c r="B160" s="4" t="s">
        <v>2601</v>
      </c>
      <c r="C160" s="4" t="s">
        <v>93</v>
      </c>
      <c r="D160" s="4" t="s">
        <v>3148</v>
      </c>
      <c r="E160" s="4" t="s">
        <v>3149</v>
      </c>
      <c r="F160" s="4" t="s">
        <v>3150</v>
      </c>
      <c r="G160" s="4" t="s">
        <v>2609</v>
      </c>
      <c r="J160" s="4" t="s">
        <v>3286</v>
      </c>
    </row>
    <row r="161" spans="1:10">
      <c r="A161" s="4">
        <v>160</v>
      </c>
      <c r="B161" s="4" t="s">
        <v>2601</v>
      </c>
      <c r="C161" s="4" t="s">
        <v>93</v>
      </c>
      <c r="D161" s="4" t="s">
        <v>3151</v>
      </c>
      <c r="E161" s="4" t="s">
        <v>3152</v>
      </c>
      <c r="F161" s="4" t="s">
        <v>3153</v>
      </c>
      <c r="G161" s="4" t="s">
        <v>2617</v>
      </c>
      <c r="J161" s="4" t="s">
        <v>3286</v>
      </c>
    </row>
    <row r="162" spans="1:10">
      <c r="A162" s="4">
        <v>161</v>
      </c>
      <c r="B162" s="4" t="s">
        <v>2601</v>
      </c>
      <c r="C162" s="4" t="s">
        <v>93</v>
      </c>
      <c r="D162" s="4" t="s">
        <v>3154</v>
      </c>
      <c r="E162" s="4" t="s">
        <v>3155</v>
      </c>
      <c r="F162" s="4" t="s">
        <v>3156</v>
      </c>
      <c r="G162" s="4" t="s">
        <v>2929</v>
      </c>
      <c r="J162" s="4" t="s">
        <v>3286</v>
      </c>
    </row>
    <row r="163" spans="1:10">
      <c r="A163" s="4">
        <v>162</v>
      </c>
      <c r="B163" s="4" t="s">
        <v>2601</v>
      </c>
      <c r="C163" s="4" t="s">
        <v>93</v>
      </c>
      <c r="D163" s="4" t="s">
        <v>3157</v>
      </c>
      <c r="E163" s="4" t="s">
        <v>3158</v>
      </c>
      <c r="F163" s="4" t="s">
        <v>3159</v>
      </c>
      <c r="G163" s="4" t="s">
        <v>3160</v>
      </c>
      <c r="J163" s="4" t="s">
        <v>3286</v>
      </c>
    </row>
    <row r="164" spans="1:10">
      <c r="A164" s="4">
        <v>163</v>
      </c>
      <c r="B164" s="4" t="s">
        <v>2601</v>
      </c>
      <c r="C164" s="4" t="s">
        <v>93</v>
      </c>
      <c r="D164" s="4" t="s">
        <v>3161</v>
      </c>
      <c r="E164" s="4" t="s">
        <v>3162</v>
      </c>
      <c r="F164" s="4" t="s">
        <v>3163</v>
      </c>
      <c r="G164" s="4" t="s">
        <v>2907</v>
      </c>
      <c r="J164" s="4" t="s">
        <v>3286</v>
      </c>
    </row>
    <row r="165" spans="1:10">
      <c r="A165" s="4">
        <v>164</v>
      </c>
      <c r="B165" s="4" t="s">
        <v>2601</v>
      </c>
      <c r="C165" s="4" t="s">
        <v>93</v>
      </c>
      <c r="D165" s="4" t="s">
        <v>3164</v>
      </c>
      <c r="E165" s="4" t="s">
        <v>3165</v>
      </c>
      <c r="F165" s="4" t="s">
        <v>3166</v>
      </c>
      <c r="G165" s="4" t="s">
        <v>2714</v>
      </c>
      <c r="J165" s="4" t="s">
        <v>3286</v>
      </c>
    </row>
    <row r="166" spans="1:10">
      <c r="A166" s="4">
        <v>165</v>
      </c>
      <c r="B166" s="4" t="s">
        <v>2601</v>
      </c>
      <c r="C166" s="4" t="s">
        <v>93</v>
      </c>
      <c r="D166" s="4" t="s">
        <v>3167</v>
      </c>
      <c r="E166" s="4" t="s">
        <v>3168</v>
      </c>
      <c r="F166" s="4" t="s">
        <v>3169</v>
      </c>
      <c r="G166" s="4" t="s">
        <v>3170</v>
      </c>
      <c r="J166" s="4" t="s">
        <v>3286</v>
      </c>
    </row>
    <row r="167" spans="1:10">
      <c r="A167" s="4">
        <v>166</v>
      </c>
      <c r="B167" s="4" t="s">
        <v>2601</v>
      </c>
      <c r="C167" s="4" t="s">
        <v>93</v>
      </c>
      <c r="D167" s="4" t="s">
        <v>3171</v>
      </c>
      <c r="E167" s="4" t="s">
        <v>3172</v>
      </c>
      <c r="F167" s="4" t="s">
        <v>3173</v>
      </c>
      <c r="G167" s="4" t="s">
        <v>2689</v>
      </c>
      <c r="J167" s="4" t="s">
        <v>3286</v>
      </c>
    </row>
    <row r="168" spans="1:10">
      <c r="A168" s="4">
        <v>167</v>
      </c>
      <c r="B168" s="4" t="s">
        <v>2601</v>
      </c>
      <c r="C168" s="4" t="s">
        <v>93</v>
      </c>
      <c r="D168" s="4" t="s">
        <v>3174</v>
      </c>
      <c r="E168" s="4" t="s">
        <v>3175</v>
      </c>
      <c r="F168" s="4" t="s">
        <v>3176</v>
      </c>
      <c r="G168" s="4" t="s">
        <v>2665</v>
      </c>
      <c r="J168" s="4" t="s">
        <v>3286</v>
      </c>
    </row>
    <row r="169" spans="1:10">
      <c r="A169" s="4">
        <v>168</v>
      </c>
      <c r="B169" s="4" t="s">
        <v>2601</v>
      </c>
      <c r="C169" s="4" t="s">
        <v>93</v>
      </c>
      <c r="D169" s="4" t="s">
        <v>3177</v>
      </c>
      <c r="E169" s="4" t="s">
        <v>3178</v>
      </c>
      <c r="F169" s="4" t="s">
        <v>3179</v>
      </c>
      <c r="G169" s="4" t="s">
        <v>2661</v>
      </c>
      <c r="H169" s="4" t="s">
        <v>3180</v>
      </c>
      <c r="J169" s="4" t="s">
        <v>3286</v>
      </c>
    </row>
    <row r="170" spans="1:10">
      <c r="A170" s="4">
        <v>169</v>
      </c>
      <c r="B170" s="4" t="s">
        <v>2601</v>
      </c>
      <c r="C170" s="4" t="s">
        <v>93</v>
      </c>
      <c r="D170" s="4" t="s">
        <v>3181</v>
      </c>
      <c r="E170" s="4" t="s">
        <v>3182</v>
      </c>
      <c r="F170" s="4" t="s">
        <v>3183</v>
      </c>
      <c r="G170" s="4" t="s">
        <v>2617</v>
      </c>
      <c r="J170" s="4" t="s">
        <v>3286</v>
      </c>
    </row>
    <row r="171" spans="1:10">
      <c r="A171" s="4">
        <v>170</v>
      </c>
      <c r="B171" s="4" t="s">
        <v>2601</v>
      </c>
      <c r="C171" s="4" t="s">
        <v>93</v>
      </c>
      <c r="D171" s="4" t="s">
        <v>3184</v>
      </c>
      <c r="E171" s="4" t="s">
        <v>3185</v>
      </c>
      <c r="F171" s="4" t="s">
        <v>3186</v>
      </c>
      <c r="G171" s="4" t="s">
        <v>3187</v>
      </c>
      <c r="H171" s="4" t="s">
        <v>3188</v>
      </c>
      <c r="J171" s="4" t="s">
        <v>3286</v>
      </c>
    </row>
    <row r="172" spans="1:10">
      <c r="A172" s="4">
        <v>171</v>
      </c>
      <c r="B172" s="4" t="s">
        <v>2601</v>
      </c>
      <c r="C172" s="4" t="s">
        <v>93</v>
      </c>
      <c r="D172" s="4" t="s">
        <v>3189</v>
      </c>
      <c r="E172" s="4" t="s">
        <v>3190</v>
      </c>
      <c r="F172" s="4" t="s">
        <v>3191</v>
      </c>
      <c r="G172" s="4" t="s">
        <v>2673</v>
      </c>
      <c r="J172" s="4" t="s">
        <v>3286</v>
      </c>
    </row>
    <row r="173" spans="1:10">
      <c r="A173" s="4">
        <v>172</v>
      </c>
      <c r="B173" s="4" t="s">
        <v>2601</v>
      </c>
      <c r="C173" s="4" t="s">
        <v>93</v>
      </c>
      <c r="D173" s="4" t="s">
        <v>3192</v>
      </c>
      <c r="E173" s="4" t="s">
        <v>3193</v>
      </c>
      <c r="F173" s="4" t="s">
        <v>3194</v>
      </c>
      <c r="G173" s="4" t="s">
        <v>2726</v>
      </c>
      <c r="H173" s="4" t="s">
        <v>3195</v>
      </c>
      <c r="J173" s="4" t="s">
        <v>3286</v>
      </c>
    </row>
    <row r="174" spans="1:10">
      <c r="A174" s="4">
        <v>173</v>
      </c>
      <c r="B174" s="4" t="s">
        <v>2601</v>
      </c>
      <c r="C174" s="4" t="s">
        <v>93</v>
      </c>
      <c r="D174" s="4" t="s">
        <v>3196</v>
      </c>
      <c r="E174" s="4" t="s">
        <v>3197</v>
      </c>
      <c r="F174" s="4" t="s">
        <v>3198</v>
      </c>
      <c r="G174" s="4" t="s">
        <v>3199</v>
      </c>
      <c r="J174" s="4" t="s">
        <v>3286</v>
      </c>
    </row>
    <row r="175" spans="1:10">
      <c r="A175" s="4">
        <v>174</v>
      </c>
      <c r="B175" s="4" t="s">
        <v>2601</v>
      </c>
      <c r="C175" s="4" t="s">
        <v>93</v>
      </c>
      <c r="D175" s="4" t="s">
        <v>3200</v>
      </c>
      <c r="E175" s="4" t="s">
        <v>3201</v>
      </c>
      <c r="F175" s="4" t="s">
        <v>3202</v>
      </c>
      <c r="G175" s="4" t="s">
        <v>2609</v>
      </c>
      <c r="J175" s="4" t="s">
        <v>3286</v>
      </c>
    </row>
    <row r="176" spans="1:10">
      <c r="A176" s="4">
        <v>175</v>
      </c>
      <c r="B176" s="4" t="s">
        <v>2601</v>
      </c>
      <c r="C176" s="4" t="s">
        <v>93</v>
      </c>
      <c r="D176" s="4" t="s">
        <v>3203</v>
      </c>
      <c r="E176" s="4" t="s">
        <v>3204</v>
      </c>
      <c r="F176" s="4" t="s">
        <v>3205</v>
      </c>
      <c r="G176" s="4" t="s">
        <v>2625</v>
      </c>
      <c r="J176" s="4" t="s">
        <v>3286</v>
      </c>
    </row>
    <row r="177" spans="1:10">
      <c r="A177" s="4">
        <v>176</v>
      </c>
      <c r="B177" s="4" t="s">
        <v>2601</v>
      </c>
      <c r="C177" s="4" t="s">
        <v>93</v>
      </c>
      <c r="D177" s="4" t="s">
        <v>3206</v>
      </c>
      <c r="E177" s="4" t="s">
        <v>3207</v>
      </c>
      <c r="F177" s="4" t="s">
        <v>3208</v>
      </c>
      <c r="G177" s="4" t="s">
        <v>2689</v>
      </c>
      <c r="J177" s="4" t="s">
        <v>3286</v>
      </c>
    </row>
    <row r="178" spans="1:10">
      <c r="A178" s="4">
        <v>177</v>
      </c>
      <c r="B178" s="4" t="s">
        <v>2601</v>
      </c>
      <c r="C178" s="4" t="s">
        <v>93</v>
      </c>
      <c r="D178" s="4" t="s">
        <v>3209</v>
      </c>
      <c r="E178" s="4" t="s">
        <v>3210</v>
      </c>
      <c r="F178" s="4" t="s">
        <v>3211</v>
      </c>
      <c r="G178" s="4" t="s">
        <v>2689</v>
      </c>
      <c r="J178" s="4" t="s">
        <v>3286</v>
      </c>
    </row>
    <row r="179" spans="1:10">
      <c r="A179" s="4">
        <v>178</v>
      </c>
      <c r="B179" s="4" t="s">
        <v>2601</v>
      </c>
      <c r="C179" s="4" t="s">
        <v>93</v>
      </c>
      <c r="D179" s="4" t="s">
        <v>3212</v>
      </c>
      <c r="E179" s="4" t="s">
        <v>3213</v>
      </c>
      <c r="F179" s="4" t="s">
        <v>3214</v>
      </c>
      <c r="G179" s="4" t="s">
        <v>2650</v>
      </c>
      <c r="J179" s="4" t="s">
        <v>3286</v>
      </c>
    </row>
    <row r="180" spans="1:10">
      <c r="A180" s="4">
        <v>179</v>
      </c>
      <c r="B180" s="4" t="s">
        <v>2601</v>
      </c>
      <c r="C180" s="4" t="s">
        <v>93</v>
      </c>
      <c r="D180" s="4" t="s">
        <v>3215</v>
      </c>
      <c r="E180" s="4" t="s">
        <v>3216</v>
      </c>
      <c r="F180" s="4" t="s">
        <v>3217</v>
      </c>
      <c r="G180" s="4" t="s">
        <v>2642</v>
      </c>
      <c r="J180" s="4" t="s">
        <v>3286</v>
      </c>
    </row>
    <row r="181" spans="1:10">
      <c r="A181" s="4">
        <v>180</v>
      </c>
      <c r="B181" s="4" t="s">
        <v>2601</v>
      </c>
      <c r="C181" s="4" t="s">
        <v>93</v>
      </c>
      <c r="D181" s="4" t="s">
        <v>3218</v>
      </c>
      <c r="E181" s="4" t="s">
        <v>3219</v>
      </c>
      <c r="F181" s="4" t="s">
        <v>3220</v>
      </c>
      <c r="G181" s="4" t="s">
        <v>2726</v>
      </c>
      <c r="J181" s="4" t="s">
        <v>3286</v>
      </c>
    </row>
    <row r="182" spans="1:10">
      <c r="A182" s="4">
        <v>181</v>
      </c>
      <c r="B182" s="4" t="s">
        <v>2601</v>
      </c>
      <c r="C182" s="4" t="s">
        <v>93</v>
      </c>
      <c r="D182" s="4" t="s">
        <v>3221</v>
      </c>
      <c r="E182" s="4" t="s">
        <v>3222</v>
      </c>
      <c r="F182" s="4" t="s">
        <v>3223</v>
      </c>
      <c r="G182" s="4" t="s">
        <v>2811</v>
      </c>
      <c r="J182" s="4" t="s">
        <v>3286</v>
      </c>
    </row>
    <row r="183" spans="1:10">
      <c r="A183" s="4">
        <v>182</v>
      </c>
      <c r="B183" s="4" t="s">
        <v>2601</v>
      </c>
      <c r="C183" s="4" t="s">
        <v>93</v>
      </c>
      <c r="D183" s="4" t="s">
        <v>3224</v>
      </c>
      <c r="E183" s="4" t="s">
        <v>3225</v>
      </c>
      <c r="F183" s="4" t="s">
        <v>3226</v>
      </c>
      <c r="G183" s="4" t="s">
        <v>2681</v>
      </c>
      <c r="J183" s="4" t="s">
        <v>3286</v>
      </c>
    </row>
    <row r="184" spans="1:10">
      <c r="A184" s="4">
        <v>183</v>
      </c>
      <c r="B184" s="4" t="s">
        <v>2601</v>
      </c>
      <c r="C184" s="4" t="s">
        <v>93</v>
      </c>
      <c r="D184" s="4" t="s">
        <v>3227</v>
      </c>
      <c r="E184" s="4" t="s">
        <v>3228</v>
      </c>
      <c r="F184" s="4" t="s">
        <v>3229</v>
      </c>
      <c r="G184" s="4" t="s">
        <v>2833</v>
      </c>
      <c r="J184" s="4" t="s">
        <v>3286</v>
      </c>
    </row>
    <row r="185" spans="1:10">
      <c r="A185" s="4">
        <v>184</v>
      </c>
      <c r="B185" s="4" t="s">
        <v>2601</v>
      </c>
      <c r="C185" s="4" t="s">
        <v>93</v>
      </c>
      <c r="D185" s="4" t="s">
        <v>3230</v>
      </c>
      <c r="E185" s="4" t="s">
        <v>3231</v>
      </c>
      <c r="F185" s="4" t="s">
        <v>3232</v>
      </c>
      <c r="G185" s="4" t="s">
        <v>3007</v>
      </c>
      <c r="J185" s="4" t="s">
        <v>3286</v>
      </c>
    </row>
    <row r="186" spans="1:10">
      <c r="A186" s="4">
        <v>185</v>
      </c>
      <c r="B186" s="4" t="s">
        <v>2601</v>
      </c>
      <c r="C186" s="4" t="s">
        <v>93</v>
      </c>
      <c r="D186" s="4" t="s">
        <v>3233</v>
      </c>
      <c r="E186" s="4" t="s">
        <v>3231</v>
      </c>
      <c r="F186" s="4" t="s">
        <v>3232</v>
      </c>
      <c r="G186" s="4" t="s">
        <v>2613</v>
      </c>
      <c r="J186" s="4" t="s">
        <v>3286</v>
      </c>
    </row>
    <row r="187" spans="1:10">
      <c r="A187" s="4">
        <v>186</v>
      </c>
      <c r="B187" s="4" t="s">
        <v>2601</v>
      </c>
      <c r="C187" s="4" t="s">
        <v>93</v>
      </c>
      <c r="D187" s="4" t="s">
        <v>3234</v>
      </c>
      <c r="E187" s="4" t="s">
        <v>3235</v>
      </c>
      <c r="F187" s="4" t="s">
        <v>3236</v>
      </c>
      <c r="G187" s="4" t="s">
        <v>2613</v>
      </c>
      <c r="J187" s="4" t="s">
        <v>3286</v>
      </c>
    </row>
    <row r="188" spans="1:10">
      <c r="A188" s="4">
        <v>187</v>
      </c>
      <c r="B188" s="4" t="s">
        <v>2601</v>
      </c>
      <c r="C188" s="4" t="s">
        <v>93</v>
      </c>
      <c r="D188" s="4" t="s">
        <v>3237</v>
      </c>
      <c r="E188" s="4" t="s">
        <v>3238</v>
      </c>
      <c r="F188" s="4" t="s">
        <v>3239</v>
      </c>
      <c r="G188" s="4" t="s">
        <v>3240</v>
      </c>
      <c r="J188" s="4" t="s">
        <v>3286</v>
      </c>
    </row>
    <row r="189" spans="1:10">
      <c r="A189" s="4">
        <v>188</v>
      </c>
      <c r="B189" s="4" t="s">
        <v>2601</v>
      </c>
      <c r="C189" s="4" t="s">
        <v>93</v>
      </c>
      <c r="D189" s="4" t="s">
        <v>3241</v>
      </c>
      <c r="E189" s="4" t="s">
        <v>3242</v>
      </c>
      <c r="F189" s="4" t="s">
        <v>3243</v>
      </c>
      <c r="G189" s="4" t="s">
        <v>3244</v>
      </c>
      <c r="H189" s="4" t="s">
        <v>3245</v>
      </c>
      <c r="J189" s="4" t="s">
        <v>3286</v>
      </c>
    </row>
    <row r="190" spans="1:10">
      <c r="A190" s="4">
        <v>189</v>
      </c>
      <c r="B190" s="4" t="s">
        <v>2601</v>
      </c>
      <c r="C190" s="4" t="s">
        <v>93</v>
      </c>
      <c r="D190" s="4" t="s">
        <v>3246</v>
      </c>
      <c r="E190" s="4" t="s">
        <v>3247</v>
      </c>
      <c r="F190" s="4" t="s">
        <v>3248</v>
      </c>
      <c r="G190" s="4" t="s">
        <v>2642</v>
      </c>
      <c r="J190" s="4" t="s">
        <v>3286</v>
      </c>
    </row>
    <row r="191" spans="1:10">
      <c r="A191" s="4">
        <v>190</v>
      </c>
      <c r="B191" s="4" t="s">
        <v>2601</v>
      </c>
      <c r="C191" s="4" t="s">
        <v>93</v>
      </c>
      <c r="D191" s="4" t="s">
        <v>3249</v>
      </c>
      <c r="E191" s="4" t="s">
        <v>3250</v>
      </c>
      <c r="F191" s="4" t="s">
        <v>3251</v>
      </c>
      <c r="G191" s="4" t="s">
        <v>2681</v>
      </c>
      <c r="J191" s="4" t="s">
        <v>3286</v>
      </c>
    </row>
    <row r="192" spans="1:10">
      <c r="A192" s="4">
        <v>191</v>
      </c>
      <c r="B192" s="4" t="s">
        <v>2601</v>
      </c>
      <c r="C192" s="4" t="s">
        <v>93</v>
      </c>
      <c r="D192" s="4" t="s">
        <v>3252</v>
      </c>
      <c r="E192" s="4" t="s">
        <v>3253</v>
      </c>
      <c r="F192" s="4" t="s">
        <v>3254</v>
      </c>
      <c r="G192" s="4" t="s">
        <v>3023</v>
      </c>
      <c r="J192" s="4" t="s">
        <v>3286</v>
      </c>
    </row>
    <row r="193" spans="1:10">
      <c r="A193" s="4">
        <v>192</v>
      </c>
      <c r="B193" s="4" t="s">
        <v>2601</v>
      </c>
      <c r="C193" s="4" t="s">
        <v>93</v>
      </c>
      <c r="D193" s="4" t="s">
        <v>3255</v>
      </c>
      <c r="E193" s="4" t="s">
        <v>3256</v>
      </c>
      <c r="F193" s="4" t="s">
        <v>3257</v>
      </c>
      <c r="G193" s="4" t="s">
        <v>2642</v>
      </c>
      <c r="J193" s="4" t="s">
        <v>3286</v>
      </c>
    </row>
    <row r="194" spans="1:10">
      <c r="A194" s="4">
        <v>193</v>
      </c>
      <c r="B194" s="4" t="s">
        <v>2601</v>
      </c>
      <c r="C194" s="4" t="s">
        <v>93</v>
      </c>
      <c r="D194" s="4" t="s">
        <v>3258</v>
      </c>
      <c r="E194" s="4" t="s">
        <v>3259</v>
      </c>
      <c r="F194" s="4" t="s">
        <v>3260</v>
      </c>
      <c r="G194" s="4" t="s">
        <v>2771</v>
      </c>
      <c r="J194" s="4" t="s">
        <v>3286</v>
      </c>
    </row>
    <row r="195" spans="1:10">
      <c r="A195" s="4">
        <v>194</v>
      </c>
      <c r="B195" s="4" t="s">
        <v>2601</v>
      </c>
      <c r="C195" s="4" t="s">
        <v>93</v>
      </c>
      <c r="D195" s="4" t="s">
        <v>3261</v>
      </c>
      <c r="E195" s="4" t="s">
        <v>3262</v>
      </c>
      <c r="F195" s="4" t="s">
        <v>3263</v>
      </c>
      <c r="G195" s="4" t="s">
        <v>3264</v>
      </c>
      <c r="J195" s="4" t="s">
        <v>3286</v>
      </c>
    </row>
    <row r="196" spans="1:10">
      <c r="A196" s="4">
        <v>195</v>
      </c>
      <c r="B196" s="4" t="s">
        <v>2601</v>
      </c>
      <c r="C196" s="4" t="s">
        <v>93</v>
      </c>
      <c r="D196" s="4" t="s">
        <v>3265</v>
      </c>
      <c r="E196" s="4" t="s">
        <v>3266</v>
      </c>
      <c r="F196" s="4" t="s">
        <v>3267</v>
      </c>
      <c r="G196" s="4" t="s">
        <v>3268</v>
      </c>
      <c r="J196" s="4" t="s">
        <v>3286</v>
      </c>
    </row>
    <row r="197" spans="1:10">
      <c r="A197" s="4">
        <v>196</v>
      </c>
      <c r="B197" s="4" t="s">
        <v>2601</v>
      </c>
      <c r="C197" s="4" t="s">
        <v>93</v>
      </c>
      <c r="D197" s="4" t="s">
        <v>3269</v>
      </c>
      <c r="E197" s="4" t="s">
        <v>3270</v>
      </c>
      <c r="F197" s="4" t="s">
        <v>3271</v>
      </c>
      <c r="G197" s="4" t="s">
        <v>3078</v>
      </c>
      <c r="J197" s="4" t="s">
        <v>3286</v>
      </c>
    </row>
    <row r="198" spans="1:10">
      <c r="A198" s="4">
        <v>197</v>
      </c>
      <c r="B198" s="4" t="s">
        <v>2601</v>
      </c>
      <c r="C198" s="4" t="s">
        <v>93</v>
      </c>
      <c r="D198" s="4" t="s">
        <v>3272</v>
      </c>
      <c r="E198" s="4" t="s">
        <v>3273</v>
      </c>
      <c r="F198" s="4" t="s">
        <v>2897</v>
      </c>
      <c r="G198" s="4" t="s">
        <v>3274</v>
      </c>
      <c r="J198" s="4" t="s">
        <v>3286</v>
      </c>
    </row>
    <row r="199" spans="1:10">
      <c r="A199" s="4">
        <v>198</v>
      </c>
      <c r="B199" s="4" t="s">
        <v>2601</v>
      </c>
      <c r="C199" s="4" t="s">
        <v>93</v>
      </c>
      <c r="D199" s="4" t="s">
        <v>3275</v>
      </c>
      <c r="E199" s="4" t="s">
        <v>3276</v>
      </c>
      <c r="F199" s="4" t="s">
        <v>3277</v>
      </c>
      <c r="G199" s="4" t="s">
        <v>3278</v>
      </c>
      <c r="J199" s="4" t="s">
        <v>3286</v>
      </c>
    </row>
    <row r="200" spans="1:10">
      <c r="A200" s="4">
        <v>199</v>
      </c>
      <c r="B200" s="4" t="s">
        <v>2601</v>
      </c>
      <c r="C200" s="4" t="s">
        <v>93</v>
      </c>
      <c r="D200" s="4" t="s">
        <v>3279</v>
      </c>
      <c r="E200" s="4" t="s">
        <v>3280</v>
      </c>
      <c r="F200" s="4" t="s">
        <v>3267</v>
      </c>
      <c r="G200" s="4" t="s">
        <v>3281</v>
      </c>
      <c r="J200" s="4" t="s">
        <v>3286</v>
      </c>
    </row>
    <row r="201" spans="1:10">
      <c r="A201" s="4">
        <v>200</v>
      </c>
      <c r="B201" s="4" t="s">
        <v>2601</v>
      </c>
      <c r="C201" s="4" t="s">
        <v>93</v>
      </c>
      <c r="D201" s="4" t="s">
        <v>3282</v>
      </c>
      <c r="E201" s="4" t="s">
        <v>3283</v>
      </c>
      <c r="F201" s="4" t="s">
        <v>3284</v>
      </c>
      <c r="G201" s="4" t="s">
        <v>3285</v>
      </c>
      <c r="J201" s="4" t="s">
        <v>3286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8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37"/>
  </cols>
  <sheetData/>
  <sheetProtection formatColumns="0" formatRows="0"/>
  <phoneticPr fontId="20" type="noConversion"/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8.95" customHeight="1"/>
    <row r="13" spans="1:1" ht="18.95" customHeight="1"/>
    <row r="14" spans="1:1" ht="18.95" customHeight="1"/>
    <row r="15" spans="1:1" ht="18.95" customHeight="1"/>
    <row r="16" spans="1:1" ht="18.7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8" type="noConversion"/>
  <pageMargins left="0.75" right="0.75" top="1" bottom="1" header="0.5" footer="0.5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5" right="0.75" top="1" bottom="1" header="0.5" footer="0.5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31"/>
  </cols>
  <sheetData>
    <row r="1" spans="1:1">
      <c r="A1" s="254"/>
    </row>
  </sheetData>
  <phoneticPr fontId="8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957"/>
  <sheetViews>
    <sheetView showGridLines="0" zoomScaleNormal="100" workbookViewId="0"/>
  </sheetViews>
  <sheetFormatPr defaultRowHeight="11.25"/>
  <sheetData>
    <row r="1" spans="1:4">
      <c r="A1" t="s">
        <v>2586</v>
      </c>
      <c r="B1" t="s">
        <v>551</v>
      </c>
      <c r="C1" t="s">
        <v>552</v>
      </c>
      <c r="D1" t="s">
        <v>2585</v>
      </c>
    </row>
    <row r="2" spans="1:4">
      <c r="A2">
        <v>1</v>
      </c>
      <c r="B2" t="s">
        <v>707</v>
      </c>
      <c r="C2" t="s">
        <v>707</v>
      </c>
      <c r="D2" t="s">
        <v>708</v>
      </c>
    </row>
    <row r="3" spans="1:4">
      <c r="A3">
        <v>2</v>
      </c>
      <c r="B3" t="s">
        <v>707</v>
      </c>
      <c r="C3" t="s">
        <v>709</v>
      </c>
      <c r="D3" t="s">
        <v>710</v>
      </c>
    </row>
    <row r="4" spans="1:4">
      <c r="A4">
        <v>3</v>
      </c>
      <c r="B4" t="s">
        <v>707</v>
      </c>
      <c r="C4" t="s">
        <v>711</v>
      </c>
      <c r="D4" t="s">
        <v>712</v>
      </c>
    </row>
    <row r="5" spans="1:4">
      <c r="A5">
        <v>4</v>
      </c>
      <c r="B5" t="s">
        <v>707</v>
      </c>
      <c r="C5" t="s">
        <v>713</v>
      </c>
      <c r="D5" t="s">
        <v>714</v>
      </c>
    </row>
    <row r="6" spans="1:4">
      <c r="A6">
        <v>5</v>
      </c>
      <c r="B6" t="s">
        <v>707</v>
      </c>
      <c r="C6" t="s">
        <v>715</v>
      </c>
      <c r="D6" t="s">
        <v>716</v>
      </c>
    </row>
    <row r="7" spans="1:4">
      <c r="A7">
        <v>6</v>
      </c>
      <c r="B7" t="s">
        <v>707</v>
      </c>
      <c r="C7" t="s">
        <v>717</v>
      </c>
      <c r="D7" t="s">
        <v>718</v>
      </c>
    </row>
    <row r="8" spans="1:4">
      <c r="A8">
        <v>7</v>
      </c>
      <c r="B8" t="s">
        <v>707</v>
      </c>
      <c r="C8" t="s">
        <v>719</v>
      </c>
      <c r="D8" t="s">
        <v>720</v>
      </c>
    </row>
    <row r="9" spans="1:4">
      <c r="A9">
        <v>8</v>
      </c>
      <c r="B9" t="s">
        <v>707</v>
      </c>
      <c r="C9" t="s">
        <v>721</v>
      </c>
      <c r="D9" t="s">
        <v>722</v>
      </c>
    </row>
    <row r="10" spans="1:4">
      <c r="A10">
        <v>9</v>
      </c>
      <c r="B10" t="s">
        <v>707</v>
      </c>
      <c r="C10" t="s">
        <v>723</v>
      </c>
      <c r="D10" t="s">
        <v>724</v>
      </c>
    </row>
    <row r="11" spans="1:4">
      <c r="A11">
        <v>10</v>
      </c>
      <c r="B11" t="s">
        <v>707</v>
      </c>
      <c r="C11" t="s">
        <v>725</v>
      </c>
      <c r="D11" t="s">
        <v>726</v>
      </c>
    </row>
    <row r="12" spans="1:4">
      <c r="A12">
        <v>11</v>
      </c>
      <c r="B12" t="s">
        <v>707</v>
      </c>
      <c r="C12" t="s">
        <v>727</v>
      </c>
      <c r="D12" t="s">
        <v>728</v>
      </c>
    </row>
    <row r="13" spans="1:4">
      <c r="A13">
        <v>12</v>
      </c>
      <c r="B13" t="s">
        <v>707</v>
      </c>
      <c r="C13" t="s">
        <v>729</v>
      </c>
      <c r="D13" t="s">
        <v>730</v>
      </c>
    </row>
    <row r="14" spans="1:4">
      <c r="A14">
        <v>13</v>
      </c>
      <c r="B14" t="s">
        <v>707</v>
      </c>
      <c r="C14" t="s">
        <v>731</v>
      </c>
      <c r="D14" t="s">
        <v>732</v>
      </c>
    </row>
    <row r="15" spans="1:4">
      <c r="A15">
        <v>14</v>
      </c>
      <c r="B15" t="s">
        <v>707</v>
      </c>
      <c r="C15" t="s">
        <v>733</v>
      </c>
      <c r="D15" t="s">
        <v>734</v>
      </c>
    </row>
    <row r="16" spans="1:4">
      <c r="A16">
        <v>15</v>
      </c>
      <c r="B16" t="s">
        <v>707</v>
      </c>
      <c r="C16" t="s">
        <v>735</v>
      </c>
      <c r="D16" t="s">
        <v>736</v>
      </c>
    </row>
    <row r="17" spans="1:4">
      <c r="A17">
        <v>16</v>
      </c>
      <c r="B17" t="s">
        <v>707</v>
      </c>
      <c r="C17" t="s">
        <v>737</v>
      </c>
      <c r="D17" t="s">
        <v>738</v>
      </c>
    </row>
    <row r="18" spans="1:4">
      <c r="A18">
        <v>17</v>
      </c>
      <c r="B18" t="s">
        <v>707</v>
      </c>
      <c r="C18" t="s">
        <v>739</v>
      </c>
      <c r="D18" t="s">
        <v>740</v>
      </c>
    </row>
    <row r="19" spans="1:4">
      <c r="A19">
        <v>18</v>
      </c>
      <c r="B19" t="s">
        <v>707</v>
      </c>
      <c r="C19" t="s">
        <v>741</v>
      </c>
      <c r="D19" t="s">
        <v>742</v>
      </c>
    </row>
    <row r="20" spans="1:4">
      <c r="A20">
        <v>19</v>
      </c>
      <c r="B20" t="s">
        <v>707</v>
      </c>
      <c r="C20" t="s">
        <v>743</v>
      </c>
      <c r="D20" t="s">
        <v>744</v>
      </c>
    </row>
    <row r="21" spans="1:4">
      <c r="A21">
        <v>20</v>
      </c>
      <c r="B21" t="s">
        <v>707</v>
      </c>
      <c r="C21" t="s">
        <v>745</v>
      </c>
      <c r="D21" t="s">
        <v>746</v>
      </c>
    </row>
    <row r="22" spans="1:4">
      <c r="A22">
        <v>21</v>
      </c>
      <c r="B22" t="s">
        <v>707</v>
      </c>
      <c r="C22" t="s">
        <v>747</v>
      </c>
      <c r="D22" t="s">
        <v>748</v>
      </c>
    </row>
    <row r="23" spans="1:4">
      <c r="A23">
        <v>22</v>
      </c>
      <c r="B23" t="s">
        <v>707</v>
      </c>
      <c r="C23" t="s">
        <v>749</v>
      </c>
      <c r="D23" t="s">
        <v>750</v>
      </c>
    </row>
    <row r="24" spans="1:4">
      <c r="A24">
        <v>23</v>
      </c>
      <c r="B24" t="s">
        <v>707</v>
      </c>
      <c r="C24" t="s">
        <v>751</v>
      </c>
      <c r="D24" t="s">
        <v>752</v>
      </c>
    </row>
    <row r="25" spans="1:4">
      <c r="A25">
        <v>24</v>
      </c>
      <c r="B25" t="s">
        <v>753</v>
      </c>
      <c r="C25" t="s">
        <v>755</v>
      </c>
      <c r="D25" t="s">
        <v>756</v>
      </c>
    </row>
    <row r="26" spans="1:4">
      <c r="A26">
        <v>25</v>
      </c>
      <c r="B26" t="s">
        <v>753</v>
      </c>
      <c r="C26" t="s">
        <v>753</v>
      </c>
      <c r="D26" t="s">
        <v>754</v>
      </c>
    </row>
    <row r="27" spans="1:4">
      <c r="A27">
        <v>26</v>
      </c>
      <c r="B27" t="s">
        <v>753</v>
      </c>
      <c r="C27" t="s">
        <v>757</v>
      </c>
      <c r="D27" t="s">
        <v>758</v>
      </c>
    </row>
    <row r="28" spans="1:4">
      <c r="A28">
        <v>27</v>
      </c>
      <c r="B28" t="s">
        <v>753</v>
      </c>
      <c r="C28" t="s">
        <v>759</v>
      </c>
      <c r="D28" t="s">
        <v>760</v>
      </c>
    </row>
    <row r="29" spans="1:4">
      <c r="A29">
        <v>28</v>
      </c>
      <c r="B29" t="s">
        <v>753</v>
      </c>
      <c r="C29" t="s">
        <v>761</v>
      </c>
      <c r="D29" t="s">
        <v>762</v>
      </c>
    </row>
    <row r="30" spans="1:4">
      <c r="A30">
        <v>29</v>
      </c>
      <c r="B30" t="s">
        <v>753</v>
      </c>
      <c r="C30" t="s">
        <v>763</v>
      </c>
      <c r="D30" t="s">
        <v>764</v>
      </c>
    </row>
    <row r="31" spans="1:4">
      <c r="A31">
        <v>30</v>
      </c>
      <c r="B31" t="s">
        <v>753</v>
      </c>
      <c r="C31" t="s">
        <v>765</v>
      </c>
      <c r="D31" t="s">
        <v>766</v>
      </c>
    </row>
    <row r="32" spans="1:4">
      <c r="A32">
        <v>31</v>
      </c>
      <c r="B32" t="s">
        <v>753</v>
      </c>
      <c r="C32" t="s">
        <v>767</v>
      </c>
      <c r="D32" t="s">
        <v>768</v>
      </c>
    </row>
    <row r="33" spans="1:4">
      <c r="A33">
        <v>32</v>
      </c>
      <c r="B33" t="s">
        <v>753</v>
      </c>
      <c r="C33" t="s">
        <v>769</v>
      </c>
      <c r="D33" t="s">
        <v>770</v>
      </c>
    </row>
    <row r="34" spans="1:4">
      <c r="A34">
        <v>33</v>
      </c>
      <c r="B34" t="s">
        <v>753</v>
      </c>
      <c r="C34" t="s">
        <v>771</v>
      </c>
      <c r="D34" t="s">
        <v>772</v>
      </c>
    </row>
    <row r="35" spans="1:4">
      <c r="A35">
        <v>34</v>
      </c>
      <c r="B35" t="s">
        <v>753</v>
      </c>
      <c r="C35" t="s">
        <v>773</v>
      </c>
      <c r="D35" t="s">
        <v>774</v>
      </c>
    </row>
    <row r="36" spans="1:4">
      <c r="A36">
        <v>35</v>
      </c>
      <c r="B36" t="s">
        <v>753</v>
      </c>
      <c r="C36" t="s">
        <v>775</v>
      </c>
      <c r="D36" t="s">
        <v>776</v>
      </c>
    </row>
    <row r="37" spans="1:4">
      <c r="A37">
        <v>36</v>
      </c>
      <c r="B37" t="s">
        <v>753</v>
      </c>
      <c r="C37" t="s">
        <v>777</v>
      </c>
      <c r="D37" t="s">
        <v>778</v>
      </c>
    </row>
    <row r="38" spans="1:4">
      <c r="A38">
        <v>37</v>
      </c>
      <c r="B38" t="s">
        <v>753</v>
      </c>
      <c r="C38" t="s">
        <v>779</v>
      </c>
      <c r="D38" t="s">
        <v>780</v>
      </c>
    </row>
    <row r="39" spans="1:4">
      <c r="A39">
        <v>38</v>
      </c>
      <c r="B39" t="s">
        <v>753</v>
      </c>
      <c r="C39" t="s">
        <v>781</v>
      </c>
      <c r="D39" t="s">
        <v>782</v>
      </c>
    </row>
    <row r="40" spans="1:4">
      <c r="A40">
        <v>39</v>
      </c>
      <c r="B40" t="s">
        <v>753</v>
      </c>
      <c r="C40" t="s">
        <v>783</v>
      </c>
      <c r="D40" t="s">
        <v>784</v>
      </c>
    </row>
    <row r="41" spans="1:4">
      <c r="A41">
        <v>40</v>
      </c>
      <c r="B41" t="s">
        <v>753</v>
      </c>
      <c r="C41" t="s">
        <v>785</v>
      </c>
      <c r="D41" t="s">
        <v>786</v>
      </c>
    </row>
    <row r="42" spans="1:4">
      <c r="A42">
        <v>41</v>
      </c>
      <c r="B42" t="s">
        <v>753</v>
      </c>
      <c r="C42" t="s">
        <v>787</v>
      </c>
      <c r="D42" t="s">
        <v>788</v>
      </c>
    </row>
    <row r="43" spans="1:4">
      <c r="A43">
        <v>42</v>
      </c>
      <c r="B43" t="s">
        <v>753</v>
      </c>
      <c r="C43" t="s">
        <v>789</v>
      </c>
      <c r="D43" t="s">
        <v>790</v>
      </c>
    </row>
    <row r="44" spans="1:4">
      <c r="A44">
        <v>43</v>
      </c>
      <c r="B44" t="s">
        <v>753</v>
      </c>
      <c r="C44" t="s">
        <v>791</v>
      </c>
      <c r="D44" t="s">
        <v>792</v>
      </c>
    </row>
    <row r="45" spans="1:4">
      <c r="A45">
        <v>44</v>
      </c>
      <c r="B45" t="s">
        <v>753</v>
      </c>
      <c r="C45" t="s">
        <v>793</v>
      </c>
      <c r="D45" t="s">
        <v>794</v>
      </c>
    </row>
    <row r="46" spans="1:4">
      <c r="A46">
        <v>45</v>
      </c>
      <c r="B46" t="s">
        <v>753</v>
      </c>
      <c r="C46" t="s">
        <v>795</v>
      </c>
      <c r="D46" t="s">
        <v>796</v>
      </c>
    </row>
    <row r="47" spans="1:4">
      <c r="A47">
        <v>46</v>
      </c>
      <c r="B47" t="s">
        <v>753</v>
      </c>
      <c r="C47" t="s">
        <v>797</v>
      </c>
      <c r="D47" t="s">
        <v>798</v>
      </c>
    </row>
    <row r="48" spans="1:4">
      <c r="A48">
        <v>47</v>
      </c>
      <c r="B48" t="s">
        <v>753</v>
      </c>
      <c r="C48" t="s">
        <v>799</v>
      </c>
      <c r="D48" t="s">
        <v>800</v>
      </c>
    </row>
    <row r="49" spans="1:4">
      <c r="A49">
        <v>48</v>
      </c>
      <c r="B49" t="s">
        <v>753</v>
      </c>
      <c r="C49" t="s">
        <v>801</v>
      </c>
      <c r="D49" t="s">
        <v>802</v>
      </c>
    </row>
    <row r="50" spans="1:4">
      <c r="A50">
        <v>49</v>
      </c>
      <c r="B50" t="s">
        <v>753</v>
      </c>
      <c r="C50" t="s">
        <v>803</v>
      </c>
      <c r="D50" t="s">
        <v>804</v>
      </c>
    </row>
    <row r="51" spans="1:4">
      <c r="A51">
        <v>50</v>
      </c>
      <c r="B51" t="s">
        <v>753</v>
      </c>
      <c r="C51" t="s">
        <v>805</v>
      </c>
      <c r="D51" t="s">
        <v>806</v>
      </c>
    </row>
    <row r="52" spans="1:4">
      <c r="A52">
        <v>51</v>
      </c>
      <c r="B52" t="s">
        <v>753</v>
      </c>
      <c r="C52" t="s">
        <v>807</v>
      </c>
      <c r="D52" t="s">
        <v>808</v>
      </c>
    </row>
    <row r="53" spans="1:4">
      <c r="A53">
        <v>52</v>
      </c>
      <c r="B53" t="s">
        <v>753</v>
      </c>
      <c r="C53" t="s">
        <v>809</v>
      </c>
      <c r="D53" t="s">
        <v>810</v>
      </c>
    </row>
    <row r="54" spans="1:4">
      <c r="A54">
        <v>53</v>
      </c>
      <c r="B54" t="s">
        <v>811</v>
      </c>
      <c r="C54" t="s">
        <v>811</v>
      </c>
      <c r="D54" t="s">
        <v>812</v>
      </c>
    </row>
    <row r="55" spans="1:4">
      <c r="A55">
        <v>54</v>
      </c>
      <c r="B55" t="s">
        <v>811</v>
      </c>
      <c r="C55" t="s">
        <v>813</v>
      </c>
      <c r="D55" t="s">
        <v>814</v>
      </c>
    </row>
    <row r="56" spans="1:4">
      <c r="A56">
        <v>55</v>
      </c>
      <c r="B56" t="s">
        <v>811</v>
      </c>
      <c r="C56" t="s">
        <v>815</v>
      </c>
      <c r="D56" t="s">
        <v>816</v>
      </c>
    </row>
    <row r="57" spans="1:4">
      <c r="A57">
        <v>56</v>
      </c>
      <c r="B57" t="s">
        <v>811</v>
      </c>
      <c r="C57" t="s">
        <v>817</v>
      </c>
      <c r="D57" t="s">
        <v>818</v>
      </c>
    </row>
    <row r="58" spans="1:4">
      <c r="A58">
        <v>57</v>
      </c>
      <c r="B58" t="s">
        <v>811</v>
      </c>
      <c r="C58" t="s">
        <v>819</v>
      </c>
      <c r="D58" t="s">
        <v>820</v>
      </c>
    </row>
    <row r="59" spans="1:4">
      <c r="A59">
        <v>58</v>
      </c>
      <c r="B59" t="s">
        <v>811</v>
      </c>
      <c r="C59" t="s">
        <v>821</v>
      </c>
      <c r="D59" t="s">
        <v>822</v>
      </c>
    </row>
    <row r="60" spans="1:4">
      <c r="A60">
        <v>59</v>
      </c>
      <c r="B60" t="s">
        <v>811</v>
      </c>
      <c r="C60" t="s">
        <v>823</v>
      </c>
      <c r="D60" t="s">
        <v>824</v>
      </c>
    </row>
    <row r="61" spans="1:4">
      <c r="A61">
        <v>60</v>
      </c>
      <c r="B61" t="s">
        <v>811</v>
      </c>
      <c r="C61" t="s">
        <v>825</v>
      </c>
      <c r="D61" t="s">
        <v>826</v>
      </c>
    </row>
    <row r="62" spans="1:4">
      <c r="A62">
        <v>61</v>
      </c>
      <c r="B62" t="s">
        <v>811</v>
      </c>
      <c r="C62" t="s">
        <v>827</v>
      </c>
      <c r="D62" t="s">
        <v>828</v>
      </c>
    </row>
    <row r="63" spans="1:4">
      <c r="A63">
        <v>62</v>
      </c>
      <c r="B63" t="s">
        <v>811</v>
      </c>
      <c r="C63" t="s">
        <v>829</v>
      </c>
      <c r="D63" t="s">
        <v>830</v>
      </c>
    </row>
    <row r="64" spans="1:4">
      <c r="A64">
        <v>63</v>
      </c>
      <c r="B64" t="s">
        <v>811</v>
      </c>
      <c r="C64" t="s">
        <v>831</v>
      </c>
      <c r="D64" t="s">
        <v>832</v>
      </c>
    </row>
    <row r="65" spans="1:4">
      <c r="A65">
        <v>64</v>
      </c>
      <c r="B65" t="s">
        <v>811</v>
      </c>
      <c r="C65" t="s">
        <v>833</v>
      </c>
      <c r="D65" t="s">
        <v>834</v>
      </c>
    </row>
    <row r="66" spans="1:4">
      <c r="A66">
        <v>65</v>
      </c>
      <c r="B66" t="s">
        <v>811</v>
      </c>
      <c r="C66" t="s">
        <v>835</v>
      </c>
      <c r="D66" t="s">
        <v>836</v>
      </c>
    </row>
    <row r="67" spans="1:4">
      <c r="A67">
        <v>66</v>
      </c>
      <c r="B67" t="s">
        <v>811</v>
      </c>
      <c r="C67" t="s">
        <v>837</v>
      </c>
      <c r="D67" t="s">
        <v>838</v>
      </c>
    </row>
    <row r="68" spans="1:4">
      <c r="A68">
        <v>67</v>
      </c>
      <c r="B68" t="s">
        <v>811</v>
      </c>
      <c r="C68" t="s">
        <v>839</v>
      </c>
      <c r="D68" t="s">
        <v>840</v>
      </c>
    </row>
    <row r="69" spans="1:4">
      <c r="A69">
        <v>68</v>
      </c>
      <c r="B69" t="s">
        <v>811</v>
      </c>
      <c r="C69" t="s">
        <v>841</v>
      </c>
      <c r="D69" t="s">
        <v>842</v>
      </c>
    </row>
    <row r="70" spans="1:4">
      <c r="A70">
        <v>69</v>
      </c>
      <c r="B70" t="s">
        <v>811</v>
      </c>
      <c r="C70" t="s">
        <v>843</v>
      </c>
      <c r="D70" t="s">
        <v>844</v>
      </c>
    </row>
    <row r="71" spans="1:4">
      <c r="A71">
        <v>70</v>
      </c>
      <c r="B71" t="s">
        <v>811</v>
      </c>
      <c r="C71" t="s">
        <v>845</v>
      </c>
      <c r="D71" t="s">
        <v>846</v>
      </c>
    </row>
    <row r="72" spans="1:4">
      <c r="A72">
        <v>71</v>
      </c>
      <c r="B72" t="s">
        <v>811</v>
      </c>
      <c r="C72" t="s">
        <v>847</v>
      </c>
      <c r="D72" t="s">
        <v>848</v>
      </c>
    </row>
    <row r="73" spans="1:4">
      <c r="A73">
        <v>72</v>
      </c>
      <c r="B73" t="s">
        <v>811</v>
      </c>
      <c r="C73" t="s">
        <v>849</v>
      </c>
      <c r="D73" t="s">
        <v>850</v>
      </c>
    </row>
    <row r="74" spans="1:4">
      <c r="A74">
        <v>73</v>
      </c>
      <c r="B74" t="s">
        <v>811</v>
      </c>
      <c r="C74" t="s">
        <v>851</v>
      </c>
      <c r="D74" t="s">
        <v>852</v>
      </c>
    </row>
    <row r="75" spans="1:4">
      <c r="A75">
        <v>74</v>
      </c>
      <c r="B75" t="s">
        <v>811</v>
      </c>
      <c r="C75" t="s">
        <v>853</v>
      </c>
      <c r="D75" t="s">
        <v>854</v>
      </c>
    </row>
    <row r="76" spans="1:4">
      <c r="A76">
        <v>75</v>
      </c>
      <c r="B76" t="s">
        <v>855</v>
      </c>
      <c r="C76" t="s">
        <v>857</v>
      </c>
      <c r="D76" t="s">
        <v>858</v>
      </c>
    </row>
    <row r="77" spans="1:4">
      <c r="A77">
        <v>76</v>
      </c>
      <c r="B77" t="s">
        <v>855</v>
      </c>
      <c r="C77" t="s">
        <v>859</v>
      </c>
      <c r="D77" t="s">
        <v>860</v>
      </c>
    </row>
    <row r="78" spans="1:4">
      <c r="A78">
        <v>77</v>
      </c>
      <c r="B78" t="s">
        <v>855</v>
      </c>
      <c r="C78" t="s">
        <v>861</v>
      </c>
      <c r="D78" t="s">
        <v>862</v>
      </c>
    </row>
    <row r="79" spans="1:4">
      <c r="A79">
        <v>78</v>
      </c>
      <c r="B79" t="s">
        <v>855</v>
      </c>
      <c r="C79" t="s">
        <v>855</v>
      </c>
      <c r="D79" t="s">
        <v>856</v>
      </c>
    </row>
    <row r="80" spans="1:4">
      <c r="A80">
        <v>79</v>
      </c>
      <c r="B80" t="s">
        <v>855</v>
      </c>
      <c r="C80" t="s">
        <v>863</v>
      </c>
      <c r="D80" t="s">
        <v>864</v>
      </c>
    </row>
    <row r="81" spans="1:4">
      <c r="A81">
        <v>80</v>
      </c>
      <c r="B81" t="s">
        <v>855</v>
      </c>
      <c r="C81" t="s">
        <v>865</v>
      </c>
      <c r="D81" t="s">
        <v>866</v>
      </c>
    </row>
    <row r="82" spans="1:4">
      <c r="A82">
        <v>81</v>
      </c>
      <c r="B82" t="s">
        <v>855</v>
      </c>
      <c r="C82" t="s">
        <v>867</v>
      </c>
      <c r="D82" t="s">
        <v>868</v>
      </c>
    </row>
    <row r="83" spans="1:4">
      <c r="A83">
        <v>82</v>
      </c>
      <c r="B83" t="s">
        <v>855</v>
      </c>
      <c r="C83" t="s">
        <v>869</v>
      </c>
      <c r="D83" t="s">
        <v>870</v>
      </c>
    </row>
    <row r="84" spans="1:4">
      <c r="A84">
        <v>83</v>
      </c>
      <c r="B84" t="s">
        <v>855</v>
      </c>
      <c r="C84" t="s">
        <v>871</v>
      </c>
      <c r="D84" t="s">
        <v>872</v>
      </c>
    </row>
    <row r="85" spans="1:4">
      <c r="A85">
        <v>84</v>
      </c>
      <c r="B85" t="s">
        <v>855</v>
      </c>
      <c r="C85" t="s">
        <v>873</v>
      </c>
      <c r="D85" t="s">
        <v>874</v>
      </c>
    </row>
    <row r="86" spans="1:4">
      <c r="A86">
        <v>85</v>
      </c>
      <c r="B86" t="s">
        <v>855</v>
      </c>
      <c r="C86" t="s">
        <v>875</v>
      </c>
      <c r="D86" t="s">
        <v>876</v>
      </c>
    </row>
    <row r="87" spans="1:4">
      <c r="A87">
        <v>86</v>
      </c>
      <c r="B87" t="s">
        <v>855</v>
      </c>
      <c r="C87" t="s">
        <v>877</v>
      </c>
      <c r="D87" t="s">
        <v>878</v>
      </c>
    </row>
    <row r="88" spans="1:4">
      <c r="A88">
        <v>87</v>
      </c>
      <c r="B88" t="s">
        <v>855</v>
      </c>
      <c r="C88" t="s">
        <v>879</v>
      </c>
      <c r="D88" t="s">
        <v>880</v>
      </c>
    </row>
    <row r="89" spans="1:4">
      <c r="A89">
        <v>88</v>
      </c>
      <c r="B89" t="s">
        <v>855</v>
      </c>
      <c r="C89" t="s">
        <v>881</v>
      </c>
      <c r="D89" t="s">
        <v>882</v>
      </c>
    </row>
    <row r="90" spans="1:4">
      <c r="A90">
        <v>89</v>
      </c>
      <c r="B90" t="s">
        <v>855</v>
      </c>
      <c r="C90" t="s">
        <v>883</v>
      </c>
      <c r="D90" t="s">
        <v>884</v>
      </c>
    </row>
    <row r="91" spans="1:4">
      <c r="A91">
        <v>90</v>
      </c>
      <c r="B91" t="s">
        <v>855</v>
      </c>
      <c r="C91" t="s">
        <v>885</v>
      </c>
      <c r="D91" t="s">
        <v>886</v>
      </c>
    </row>
    <row r="92" spans="1:4">
      <c r="A92">
        <v>91</v>
      </c>
      <c r="B92" t="s">
        <v>855</v>
      </c>
      <c r="C92" t="s">
        <v>887</v>
      </c>
      <c r="D92" t="s">
        <v>888</v>
      </c>
    </row>
    <row r="93" spans="1:4">
      <c r="A93">
        <v>92</v>
      </c>
      <c r="B93" t="s">
        <v>855</v>
      </c>
      <c r="C93" t="s">
        <v>889</v>
      </c>
      <c r="D93" t="s">
        <v>890</v>
      </c>
    </row>
    <row r="94" spans="1:4">
      <c r="A94">
        <v>93</v>
      </c>
      <c r="B94" t="s">
        <v>855</v>
      </c>
      <c r="C94" t="s">
        <v>891</v>
      </c>
      <c r="D94" t="s">
        <v>892</v>
      </c>
    </row>
    <row r="95" spans="1:4">
      <c r="A95">
        <v>94</v>
      </c>
      <c r="B95" t="s">
        <v>855</v>
      </c>
      <c r="C95" t="s">
        <v>893</v>
      </c>
      <c r="D95" t="s">
        <v>894</v>
      </c>
    </row>
    <row r="96" spans="1:4">
      <c r="A96">
        <v>95</v>
      </c>
      <c r="B96" t="s">
        <v>855</v>
      </c>
      <c r="C96" t="s">
        <v>895</v>
      </c>
      <c r="D96" t="s">
        <v>896</v>
      </c>
    </row>
    <row r="97" spans="1:4">
      <c r="A97">
        <v>96</v>
      </c>
      <c r="B97" t="s">
        <v>855</v>
      </c>
      <c r="C97" t="s">
        <v>897</v>
      </c>
      <c r="D97" t="s">
        <v>898</v>
      </c>
    </row>
    <row r="98" spans="1:4">
      <c r="A98">
        <v>97</v>
      </c>
      <c r="B98" t="s">
        <v>855</v>
      </c>
      <c r="C98" t="s">
        <v>899</v>
      </c>
      <c r="D98" t="s">
        <v>900</v>
      </c>
    </row>
    <row r="99" spans="1:4">
      <c r="A99">
        <v>98</v>
      </c>
      <c r="B99" t="s">
        <v>855</v>
      </c>
      <c r="C99" t="s">
        <v>795</v>
      </c>
      <c r="D99" t="s">
        <v>901</v>
      </c>
    </row>
    <row r="100" spans="1:4">
      <c r="A100">
        <v>99</v>
      </c>
      <c r="B100" t="s">
        <v>855</v>
      </c>
      <c r="C100" t="s">
        <v>902</v>
      </c>
      <c r="D100" t="s">
        <v>903</v>
      </c>
    </row>
    <row r="101" spans="1:4">
      <c r="A101">
        <v>100</v>
      </c>
      <c r="B101" t="s">
        <v>855</v>
      </c>
      <c r="C101" t="s">
        <v>904</v>
      </c>
      <c r="D101" t="s">
        <v>905</v>
      </c>
    </row>
    <row r="102" spans="1:4">
      <c r="A102">
        <v>101</v>
      </c>
      <c r="B102" t="s">
        <v>855</v>
      </c>
      <c r="C102" t="s">
        <v>906</v>
      </c>
      <c r="D102" t="s">
        <v>907</v>
      </c>
    </row>
    <row r="103" spans="1:4">
      <c r="A103">
        <v>102</v>
      </c>
      <c r="B103" t="s">
        <v>908</v>
      </c>
      <c r="C103" t="s">
        <v>908</v>
      </c>
      <c r="D103" t="s">
        <v>909</v>
      </c>
    </row>
    <row r="104" spans="1:4">
      <c r="A104">
        <v>103</v>
      </c>
      <c r="B104" t="s">
        <v>908</v>
      </c>
      <c r="C104" t="s">
        <v>910</v>
      </c>
      <c r="D104" t="s">
        <v>911</v>
      </c>
    </row>
    <row r="105" spans="1:4">
      <c r="A105">
        <v>104</v>
      </c>
      <c r="B105" t="s">
        <v>908</v>
      </c>
      <c r="C105" t="s">
        <v>912</v>
      </c>
      <c r="D105" t="s">
        <v>913</v>
      </c>
    </row>
    <row r="106" spans="1:4">
      <c r="A106">
        <v>105</v>
      </c>
      <c r="B106" t="s">
        <v>908</v>
      </c>
      <c r="C106" t="s">
        <v>914</v>
      </c>
      <c r="D106" t="s">
        <v>915</v>
      </c>
    </row>
    <row r="107" spans="1:4">
      <c r="A107">
        <v>106</v>
      </c>
      <c r="B107" t="s">
        <v>908</v>
      </c>
      <c r="C107" t="s">
        <v>916</v>
      </c>
      <c r="D107" t="s">
        <v>917</v>
      </c>
    </row>
    <row r="108" spans="1:4">
      <c r="A108">
        <v>107</v>
      </c>
      <c r="B108" t="s">
        <v>908</v>
      </c>
      <c r="C108" t="s">
        <v>918</v>
      </c>
      <c r="D108" t="s">
        <v>919</v>
      </c>
    </row>
    <row r="109" spans="1:4">
      <c r="A109">
        <v>108</v>
      </c>
      <c r="B109" t="s">
        <v>908</v>
      </c>
      <c r="C109" t="s">
        <v>920</v>
      </c>
      <c r="D109" t="s">
        <v>921</v>
      </c>
    </row>
    <row r="110" spans="1:4">
      <c r="A110">
        <v>109</v>
      </c>
      <c r="B110" t="s">
        <v>908</v>
      </c>
      <c r="C110" t="s">
        <v>922</v>
      </c>
      <c r="D110" t="s">
        <v>923</v>
      </c>
    </row>
    <row r="111" spans="1:4">
      <c r="A111">
        <v>110</v>
      </c>
      <c r="B111" t="s">
        <v>908</v>
      </c>
      <c r="C111" t="s">
        <v>924</v>
      </c>
      <c r="D111" t="s">
        <v>925</v>
      </c>
    </row>
    <row r="112" spans="1:4">
      <c r="A112">
        <v>111</v>
      </c>
      <c r="B112" t="s">
        <v>908</v>
      </c>
      <c r="C112" t="s">
        <v>926</v>
      </c>
      <c r="D112" t="s">
        <v>927</v>
      </c>
    </row>
    <row r="113" spans="1:4">
      <c r="A113">
        <v>112</v>
      </c>
      <c r="B113" t="s">
        <v>908</v>
      </c>
      <c r="C113" t="s">
        <v>928</v>
      </c>
      <c r="D113" t="s">
        <v>929</v>
      </c>
    </row>
    <row r="114" spans="1:4">
      <c r="A114">
        <v>113</v>
      </c>
      <c r="B114" t="s">
        <v>908</v>
      </c>
      <c r="C114" t="s">
        <v>930</v>
      </c>
      <c r="D114" t="s">
        <v>931</v>
      </c>
    </row>
    <row r="115" spans="1:4">
      <c r="A115">
        <v>114</v>
      </c>
      <c r="B115" t="s">
        <v>908</v>
      </c>
      <c r="C115" t="s">
        <v>932</v>
      </c>
      <c r="D115" t="s">
        <v>933</v>
      </c>
    </row>
    <row r="116" spans="1:4">
      <c r="A116">
        <v>115</v>
      </c>
      <c r="B116" t="s">
        <v>908</v>
      </c>
      <c r="C116" t="s">
        <v>934</v>
      </c>
      <c r="D116" t="s">
        <v>935</v>
      </c>
    </row>
    <row r="117" spans="1:4">
      <c r="A117">
        <v>116</v>
      </c>
      <c r="B117" t="s">
        <v>908</v>
      </c>
      <c r="C117" t="s">
        <v>936</v>
      </c>
      <c r="D117" t="s">
        <v>937</v>
      </c>
    </row>
    <row r="118" spans="1:4">
      <c r="A118">
        <v>117</v>
      </c>
      <c r="B118" t="s">
        <v>908</v>
      </c>
      <c r="C118" t="s">
        <v>938</v>
      </c>
      <c r="D118" t="s">
        <v>939</v>
      </c>
    </row>
    <row r="119" spans="1:4">
      <c r="A119">
        <v>118</v>
      </c>
      <c r="B119" t="s">
        <v>908</v>
      </c>
      <c r="C119" t="s">
        <v>940</v>
      </c>
      <c r="D119" t="s">
        <v>941</v>
      </c>
    </row>
    <row r="120" spans="1:4">
      <c r="A120">
        <v>119</v>
      </c>
      <c r="B120" t="s">
        <v>908</v>
      </c>
      <c r="C120" t="s">
        <v>942</v>
      </c>
      <c r="D120" t="s">
        <v>943</v>
      </c>
    </row>
    <row r="121" spans="1:4">
      <c r="A121">
        <v>120</v>
      </c>
      <c r="B121" t="s">
        <v>908</v>
      </c>
      <c r="C121" t="s">
        <v>944</v>
      </c>
      <c r="D121" t="s">
        <v>945</v>
      </c>
    </row>
    <row r="122" spans="1:4">
      <c r="A122">
        <v>121</v>
      </c>
      <c r="B122" t="s">
        <v>908</v>
      </c>
      <c r="C122" t="s">
        <v>946</v>
      </c>
      <c r="D122" t="s">
        <v>947</v>
      </c>
    </row>
    <row r="123" spans="1:4">
      <c r="A123">
        <v>122</v>
      </c>
      <c r="B123" t="s">
        <v>908</v>
      </c>
      <c r="C123" t="s">
        <v>948</v>
      </c>
      <c r="D123" t="s">
        <v>949</v>
      </c>
    </row>
    <row r="124" spans="1:4">
      <c r="A124">
        <v>123</v>
      </c>
      <c r="B124" t="s">
        <v>950</v>
      </c>
      <c r="C124" t="s">
        <v>950</v>
      </c>
      <c r="D124" t="s">
        <v>951</v>
      </c>
    </row>
    <row r="125" spans="1:4">
      <c r="A125">
        <v>124</v>
      </c>
      <c r="B125" t="s">
        <v>950</v>
      </c>
      <c r="C125" t="s">
        <v>952</v>
      </c>
      <c r="D125" t="s">
        <v>953</v>
      </c>
    </row>
    <row r="126" spans="1:4">
      <c r="A126">
        <v>125</v>
      </c>
      <c r="B126" t="s">
        <v>950</v>
      </c>
      <c r="C126" t="s">
        <v>954</v>
      </c>
      <c r="D126" t="s">
        <v>955</v>
      </c>
    </row>
    <row r="127" spans="1:4">
      <c r="A127">
        <v>126</v>
      </c>
      <c r="B127" t="s">
        <v>950</v>
      </c>
      <c r="C127" t="s">
        <v>956</v>
      </c>
      <c r="D127" t="s">
        <v>957</v>
      </c>
    </row>
    <row r="128" spans="1:4">
      <c r="A128">
        <v>127</v>
      </c>
      <c r="B128" t="s">
        <v>950</v>
      </c>
      <c r="C128" t="s">
        <v>958</v>
      </c>
      <c r="D128" t="s">
        <v>959</v>
      </c>
    </row>
    <row r="129" spans="1:4">
      <c r="A129">
        <v>128</v>
      </c>
      <c r="B129" t="s">
        <v>950</v>
      </c>
      <c r="C129" t="s">
        <v>960</v>
      </c>
      <c r="D129" t="s">
        <v>961</v>
      </c>
    </row>
    <row r="130" spans="1:4">
      <c r="A130">
        <v>129</v>
      </c>
      <c r="B130" t="s">
        <v>950</v>
      </c>
      <c r="C130" t="s">
        <v>962</v>
      </c>
      <c r="D130" t="s">
        <v>963</v>
      </c>
    </row>
    <row r="131" spans="1:4">
      <c r="A131">
        <v>130</v>
      </c>
      <c r="B131" t="s">
        <v>950</v>
      </c>
      <c r="C131" t="s">
        <v>964</v>
      </c>
      <c r="D131" t="s">
        <v>965</v>
      </c>
    </row>
    <row r="132" spans="1:4">
      <c r="A132">
        <v>131</v>
      </c>
      <c r="B132" t="s">
        <v>950</v>
      </c>
      <c r="C132" t="s">
        <v>966</v>
      </c>
      <c r="D132" t="s">
        <v>967</v>
      </c>
    </row>
    <row r="133" spans="1:4">
      <c r="A133">
        <v>132</v>
      </c>
      <c r="B133" t="s">
        <v>950</v>
      </c>
      <c r="C133" t="s">
        <v>968</v>
      </c>
      <c r="D133" t="s">
        <v>969</v>
      </c>
    </row>
    <row r="134" spans="1:4">
      <c r="A134">
        <v>133</v>
      </c>
      <c r="B134" t="s">
        <v>950</v>
      </c>
      <c r="C134" t="s">
        <v>970</v>
      </c>
      <c r="D134" t="s">
        <v>971</v>
      </c>
    </row>
    <row r="135" spans="1:4">
      <c r="A135">
        <v>134</v>
      </c>
      <c r="B135" t="s">
        <v>950</v>
      </c>
      <c r="C135" t="s">
        <v>972</v>
      </c>
      <c r="D135" t="s">
        <v>973</v>
      </c>
    </row>
    <row r="136" spans="1:4">
      <c r="A136">
        <v>135</v>
      </c>
      <c r="B136" t="s">
        <v>950</v>
      </c>
      <c r="C136" t="s">
        <v>974</v>
      </c>
      <c r="D136" t="s">
        <v>975</v>
      </c>
    </row>
    <row r="137" spans="1:4">
      <c r="A137">
        <v>136</v>
      </c>
      <c r="B137" t="s">
        <v>950</v>
      </c>
      <c r="C137" t="s">
        <v>976</v>
      </c>
      <c r="D137" t="s">
        <v>977</v>
      </c>
    </row>
    <row r="138" spans="1:4">
      <c r="A138">
        <v>137</v>
      </c>
      <c r="B138" t="s">
        <v>950</v>
      </c>
      <c r="C138" t="s">
        <v>978</v>
      </c>
      <c r="D138" t="s">
        <v>979</v>
      </c>
    </row>
    <row r="139" spans="1:4">
      <c r="A139">
        <v>138</v>
      </c>
      <c r="B139" t="s">
        <v>950</v>
      </c>
      <c r="C139" t="s">
        <v>980</v>
      </c>
      <c r="D139" t="s">
        <v>981</v>
      </c>
    </row>
    <row r="140" spans="1:4">
      <c r="A140">
        <v>139</v>
      </c>
      <c r="B140" t="s">
        <v>950</v>
      </c>
      <c r="C140" t="s">
        <v>982</v>
      </c>
      <c r="D140" t="s">
        <v>983</v>
      </c>
    </row>
    <row r="141" spans="1:4">
      <c r="A141">
        <v>140</v>
      </c>
      <c r="B141" t="s">
        <v>950</v>
      </c>
      <c r="C141" t="s">
        <v>984</v>
      </c>
      <c r="D141" t="s">
        <v>985</v>
      </c>
    </row>
    <row r="142" spans="1:4">
      <c r="A142">
        <v>141</v>
      </c>
      <c r="B142" t="s">
        <v>950</v>
      </c>
      <c r="C142" t="s">
        <v>986</v>
      </c>
      <c r="D142" t="s">
        <v>987</v>
      </c>
    </row>
    <row r="143" spans="1:4">
      <c r="A143">
        <v>142</v>
      </c>
      <c r="B143" t="s">
        <v>950</v>
      </c>
      <c r="C143" t="s">
        <v>988</v>
      </c>
      <c r="D143" t="s">
        <v>989</v>
      </c>
    </row>
    <row r="144" spans="1:4">
      <c r="A144">
        <v>143</v>
      </c>
      <c r="B144" t="s">
        <v>950</v>
      </c>
      <c r="C144" t="s">
        <v>990</v>
      </c>
      <c r="D144" t="s">
        <v>991</v>
      </c>
    </row>
    <row r="145" spans="1:4">
      <c r="A145">
        <v>144</v>
      </c>
      <c r="B145" t="s">
        <v>950</v>
      </c>
      <c r="C145" t="s">
        <v>992</v>
      </c>
      <c r="D145" t="s">
        <v>993</v>
      </c>
    </row>
    <row r="146" spans="1:4">
      <c r="A146">
        <v>145</v>
      </c>
      <c r="B146" t="s">
        <v>994</v>
      </c>
      <c r="C146" t="s">
        <v>996</v>
      </c>
      <c r="D146" t="s">
        <v>997</v>
      </c>
    </row>
    <row r="147" spans="1:4">
      <c r="A147">
        <v>146</v>
      </c>
      <c r="B147" t="s">
        <v>994</v>
      </c>
      <c r="C147" t="s">
        <v>994</v>
      </c>
      <c r="D147" t="s">
        <v>995</v>
      </c>
    </row>
    <row r="148" spans="1:4">
      <c r="A148">
        <v>147</v>
      </c>
      <c r="B148" t="s">
        <v>994</v>
      </c>
      <c r="C148" t="s">
        <v>998</v>
      </c>
      <c r="D148" t="s">
        <v>999</v>
      </c>
    </row>
    <row r="149" spans="1:4">
      <c r="A149">
        <v>148</v>
      </c>
      <c r="B149" t="s">
        <v>994</v>
      </c>
      <c r="C149" t="s">
        <v>952</v>
      </c>
      <c r="D149" t="s">
        <v>1000</v>
      </c>
    </row>
    <row r="150" spans="1:4">
      <c r="A150">
        <v>149</v>
      </c>
      <c r="B150" t="s">
        <v>994</v>
      </c>
      <c r="C150" t="s">
        <v>1001</v>
      </c>
      <c r="D150" t="s">
        <v>1002</v>
      </c>
    </row>
    <row r="151" spans="1:4">
      <c r="A151">
        <v>150</v>
      </c>
      <c r="B151" t="s">
        <v>994</v>
      </c>
      <c r="C151" t="s">
        <v>1003</v>
      </c>
      <c r="D151" t="s">
        <v>1004</v>
      </c>
    </row>
    <row r="152" spans="1:4">
      <c r="A152">
        <v>151</v>
      </c>
      <c r="B152" t="s">
        <v>994</v>
      </c>
      <c r="C152" t="s">
        <v>956</v>
      </c>
      <c r="D152" t="s">
        <v>1005</v>
      </c>
    </row>
    <row r="153" spans="1:4">
      <c r="A153">
        <v>152</v>
      </c>
      <c r="B153" t="s">
        <v>994</v>
      </c>
      <c r="C153" t="s">
        <v>1006</v>
      </c>
      <c r="D153" t="s">
        <v>1007</v>
      </c>
    </row>
    <row r="154" spans="1:4">
      <c r="A154">
        <v>153</v>
      </c>
      <c r="B154" t="s">
        <v>994</v>
      </c>
      <c r="C154" t="s">
        <v>1008</v>
      </c>
      <c r="D154" t="s">
        <v>1009</v>
      </c>
    </row>
    <row r="155" spans="1:4">
      <c r="A155">
        <v>154</v>
      </c>
      <c r="B155" t="s">
        <v>994</v>
      </c>
      <c r="C155" t="s">
        <v>1010</v>
      </c>
      <c r="D155" t="s">
        <v>1011</v>
      </c>
    </row>
    <row r="156" spans="1:4">
      <c r="A156">
        <v>155</v>
      </c>
      <c r="B156" t="s">
        <v>994</v>
      </c>
      <c r="C156" t="s">
        <v>1012</v>
      </c>
      <c r="D156" t="s">
        <v>1013</v>
      </c>
    </row>
    <row r="157" spans="1:4">
      <c r="A157">
        <v>156</v>
      </c>
      <c r="B157" t="s">
        <v>994</v>
      </c>
      <c r="C157" t="s">
        <v>1014</v>
      </c>
      <c r="D157" t="s">
        <v>1015</v>
      </c>
    </row>
    <row r="158" spans="1:4">
      <c r="A158">
        <v>157</v>
      </c>
      <c r="B158" t="s">
        <v>994</v>
      </c>
      <c r="C158" t="s">
        <v>1016</v>
      </c>
      <c r="D158" t="s">
        <v>1017</v>
      </c>
    </row>
    <row r="159" spans="1:4">
      <c r="A159">
        <v>158</v>
      </c>
      <c r="B159" t="s">
        <v>994</v>
      </c>
      <c r="C159" t="s">
        <v>1018</v>
      </c>
      <c r="D159" t="s">
        <v>1019</v>
      </c>
    </row>
    <row r="160" spans="1:4">
      <c r="A160">
        <v>159</v>
      </c>
      <c r="B160" t="s">
        <v>994</v>
      </c>
      <c r="C160" t="s">
        <v>1020</v>
      </c>
      <c r="D160" t="s">
        <v>1021</v>
      </c>
    </row>
    <row r="161" spans="1:4">
      <c r="A161">
        <v>160</v>
      </c>
      <c r="B161" t="s">
        <v>994</v>
      </c>
      <c r="C161" t="s">
        <v>1022</v>
      </c>
      <c r="D161" t="s">
        <v>1023</v>
      </c>
    </row>
    <row r="162" spans="1:4">
      <c r="A162">
        <v>161</v>
      </c>
      <c r="B162" t="s">
        <v>994</v>
      </c>
      <c r="C162" t="s">
        <v>1024</v>
      </c>
      <c r="D162" t="s">
        <v>1025</v>
      </c>
    </row>
    <row r="163" spans="1:4">
      <c r="A163">
        <v>162</v>
      </c>
      <c r="B163" t="s">
        <v>994</v>
      </c>
      <c r="C163" t="s">
        <v>1026</v>
      </c>
      <c r="D163" t="s">
        <v>1027</v>
      </c>
    </row>
    <row r="164" spans="1:4">
      <c r="A164">
        <v>163</v>
      </c>
      <c r="B164" t="s">
        <v>994</v>
      </c>
      <c r="C164" t="s">
        <v>1028</v>
      </c>
      <c r="D164" t="s">
        <v>1029</v>
      </c>
    </row>
    <row r="165" spans="1:4">
      <c r="A165">
        <v>164</v>
      </c>
      <c r="B165" t="s">
        <v>994</v>
      </c>
      <c r="C165" t="s">
        <v>1030</v>
      </c>
      <c r="D165" t="s">
        <v>1031</v>
      </c>
    </row>
    <row r="166" spans="1:4">
      <c r="A166">
        <v>165</v>
      </c>
      <c r="B166" t="s">
        <v>994</v>
      </c>
      <c r="C166" t="s">
        <v>1032</v>
      </c>
      <c r="D166" t="s">
        <v>1033</v>
      </c>
    </row>
    <row r="167" spans="1:4">
      <c r="A167">
        <v>166</v>
      </c>
      <c r="B167" t="s">
        <v>994</v>
      </c>
      <c r="C167" t="s">
        <v>1034</v>
      </c>
      <c r="D167" t="s">
        <v>1035</v>
      </c>
    </row>
    <row r="168" spans="1:4">
      <c r="A168">
        <v>167</v>
      </c>
      <c r="B168" t="s">
        <v>994</v>
      </c>
      <c r="C168" t="s">
        <v>1036</v>
      </c>
      <c r="D168" t="s">
        <v>1037</v>
      </c>
    </row>
    <row r="169" spans="1:4">
      <c r="A169">
        <v>168</v>
      </c>
      <c r="B169" t="s">
        <v>994</v>
      </c>
      <c r="C169" t="s">
        <v>1038</v>
      </c>
      <c r="D169" t="s">
        <v>1039</v>
      </c>
    </row>
    <row r="170" spans="1:4">
      <c r="A170">
        <v>169</v>
      </c>
      <c r="B170" t="s">
        <v>994</v>
      </c>
      <c r="C170" t="s">
        <v>1040</v>
      </c>
      <c r="D170" t="s">
        <v>1041</v>
      </c>
    </row>
    <row r="171" spans="1:4">
      <c r="A171">
        <v>170</v>
      </c>
      <c r="B171" t="s">
        <v>994</v>
      </c>
      <c r="C171" t="s">
        <v>1042</v>
      </c>
      <c r="D171" t="s">
        <v>1043</v>
      </c>
    </row>
    <row r="172" spans="1:4">
      <c r="A172">
        <v>171</v>
      </c>
      <c r="B172" t="s">
        <v>994</v>
      </c>
      <c r="C172" t="s">
        <v>1044</v>
      </c>
      <c r="D172" t="s">
        <v>1045</v>
      </c>
    </row>
    <row r="173" spans="1:4">
      <c r="A173">
        <v>172</v>
      </c>
      <c r="B173" t="s">
        <v>994</v>
      </c>
      <c r="C173" t="s">
        <v>1046</v>
      </c>
      <c r="D173" t="s">
        <v>1047</v>
      </c>
    </row>
    <row r="174" spans="1:4">
      <c r="A174">
        <v>173</v>
      </c>
      <c r="B174" t="s">
        <v>994</v>
      </c>
      <c r="C174" t="s">
        <v>1048</v>
      </c>
      <c r="D174" t="s">
        <v>1049</v>
      </c>
    </row>
    <row r="175" spans="1:4">
      <c r="A175">
        <v>174</v>
      </c>
      <c r="B175" t="s">
        <v>994</v>
      </c>
      <c r="C175" t="s">
        <v>1050</v>
      </c>
      <c r="D175" t="s">
        <v>1051</v>
      </c>
    </row>
    <row r="176" spans="1:4">
      <c r="A176">
        <v>175</v>
      </c>
      <c r="B176" t="s">
        <v>994</v>
      </c>
      <c r="C176" t="s">
        <v>1052</v>
      </c>
      <c r="D176" t="s">
        <v>1053</v>
      </c>
    </row>
    <row r="177" spans="1:4">
      <c r="A177">
        <v>176</v>
      </c>
      <c r="B177" t="s">
        <v>994</v>
      </c>
      <c r="C177" t="s">
        <v>1054</v>
      </c>
      <c r="D177" t="s">
        <v>1055</v>
      </c>
    </row>
    <row r="178" spans="1:4">
      <c r="A178">
        <v>177</v>
      </c>
      <c r="B178" t="s">
        <v>994</v>
      </c>
      <c r="C178" t="s">
        <v>1056</v>
      </c>
      <c r="D178" t="s">
        <v>1057</v>
      </c>
    </row>
    <row r="179" spans="1:4">
      <c r="A179">
        <v>178</v>
      </c>
      <c r="B179" t="s">
        <v>994</v>
      </c>
      <c r="C179" t="s">
        <v>1058</v>
      </c>
      <c r="D179" t="s">
        <v>1059</v>
      </c>
    </row>
    <row r="180" spans="1:4">
      <c r="A180">
        <v>179</v>
      </c>
      <c r="B180" t="s">
        <v>994</v>
      </c>
      <c r="C180" t="s">
        <v>1060</v>
      </c>
      <c r="D180" t="s">
        <v>1061</v>
      </c>
    </row>
    <row r="181" spans="1:4">
      <c r="A181">
        <v>180</v>
      </c>
      <c r="B181" t="s">
        <v>994</v>
      </c>
      <c r="C181" t="s">
        <v>1062</v>
      </c>
      <c r="D181" t="s">
        <v>1063</v>
      </c>
    </row>
    <row r="182" spans="1:4">
      <c r="A182">
        <v>181</v>
      </c>
      <c r="B182" t="s">
        <v>994</v>
      </c>
      <c r="C182" t="s">
        <v>1064</v>
      </c>
      <c r="D182" t="s">
        <v>1065</v>
      </c>
    </row>
    <row r="183" spans="1:4">
      <c r="A183">
        <v>182</v>
      </c>
      <c r="B183" t="s">
        <v>994</v>
      </c>
      <c r="C183" t="s">
        <v>1066</v>
      </c>
      <c r="D183" t="s">
        <v>1067</v>
      </c>
    </row>
    <row r="184" spans="1:4">
      <c r="A184">
        <v>183</v>
      </c>
      <c r="B184" t="s">
        <v>1068</v>
      </c>
      <c r="C184" t="s">
        <v>1070</v>
      </c>
      <c r="D184" t="s">
        <v>1071</v>
      </c>
    </row>
    <row r="185" spans="1:4">
      <c r="A185">
        <v>184</v>
      </c>
      <c r="B185" t="s">
        <v>1068</v>
      </c>
      <c r="C185" t="s">
        <v>1068</v>
      </c>
      <c r="D185" t="s">
        <v>1069</v>
      </c>
    </row>
    <row r="186" spans="1:4">
      <c r="A186">
        <v>185</v>
      </c>
      <c r="B186" t="s">
        <v>1068</v>
      </c>
      <c r="C186" t="s">
        <v>1072</v>
      </c>
      <c r="D186" t="s">
        <v>1073</v>
      </c>
    </row>
    <row r="187" spans="1:4">
      <c r="A187">
        <v>186</v>
      </c>
      <c r="B187" t="s">
        <v>1068</v>
      </c>
      <c r="C187" t="s">
        <v>1074</v>
      </c>
      <c r="D187" t="s">
        <v>1075</v>
      </c>
    </row>
    <row r="188" spans="1:4">
      <c r="A188">
        <v>187</v>
      </c>
      <c r="B188" t="s">
        <v>1068</v>
      </c>
      <c r="C188" t="s">
        <v>1076</v>
      </c>
      <c r="D188" t="s">
        <v>1077</v>
      </c>
    </row>
    <row r="189" spans="1:4">
      <c r="A189">
        <v>188</v>
      </c>
      <c r="B189" t="s">
        <v>1068</v>
      </c>
      <c r="C189" t="s">
        <v>1078</v>
      </c>
      <c r="D189" t="s">
        <v>1079</v>
      </c>
    </row>
    <row r="190" spans="1:4">
      <c r="A190">
        <v>189</v>
      </c>
      <c r="B190" t="s">
        <v>1068</v>
      </c>
      <c r="C190" t="s">
        <v>1080</v>
      </c>
      <c r="D190" t="s">
        <v>1081</v>
      </c>
    </row>
    <row r="191" spans="1:4">
      <c r="A191">
        <v>190</v>
      </c>
      <c r="B191" t="s">
        <v>1068</v>
      </c>
      <c r="C191" t="s">
        <v>1082</v>
      </c>
      <c r="D191" t="s">
        <v>1083</v>
      </c>
    </row>
    <row r="192" spans="1:4">
      <c r="A192">
        <v>191</v>
      </c>
      <c r="B192" t="s">
        <v>1068</v>
      </c>
      <c r="C192" t="s">
        <v>1084</v>
      </c>
      <c r="D192" t="s">
        <v>1085</v>
      </c>
    </row>
    <row r="193" spans="1:4">
      <c r="A193">
        <v>192</v>
      </c>
      <c r="B193" t="s">
        <v>1068</v>
      </c>
      <c r="C193" t="s">
        <v>1086</v>
      </c>
      <c r="D193" t="s">
        <v>1087</v>
      </c>
    </row>
    <row r="194" spans="1:4">
      <c r="A194">
        <v>193</v>
      </c>
      <c r="B194" t="s">
        <v>1068</v>
      </c>
      <c r="C194" t="s">
        <v>1088</v>
      </c>
      <c r="D194" t="s">
        <v>1089</v>
      </c>
    </row>
    <row r="195" spans="1:4">
      <c r="A195">
        <v>194</v>
      </c>
      <c r="B195" t="s">
        <v>1068</v>
      </c>
      <c r="C195" t="s">
        <v>1090</v>
      </c>
      <c r="D195" t="s">
        <v>1091</v>
      </c>
    </row>
    <row r="196" spans="1:4">
      <c r="A196">
        <v>195</v>
      </c>
      <c r="B196" t="s">
        <v>1068</v>
      </c>
      <c r="C196" t="s">
        <v>1092</v>
      </c>
      <c r="D196" t="s">
        <v>1093</v>
      </c>
    </row>
    <row r="197" spans="1:4">
      <c r="A197">
        <v>196</v>
      </c>
      <c r="B197" t="s">
        <v>1068</v>
      </c>
      <c r="C197" t="s">
        <v>1094</v>
      </c>
      <c r="D197" t="s">
        <v>1095</v>
      </c>
    </row>
    <row r="198" spans="1:4">
      <c r="A198">
        <v>197</v>
      </c>
      <c r="B198" t="s">
        <v>1068</v>
      </c>
      <c r="C198" t="s">
        <v>1096</v>
      </c>
      <c r="D198" t="s">
        <v>1097</v>
      </c>
    </row>
    <row r="199" spans="1:4">
      <c r="A199">
        <v>198</v>
      </c>
      <c r="B199" t="s">
        <v>1068</v>
      </c>
      <c r="C199" t="s">
        <v>1098</v>
      </c>
      <c r="D199" t="s">
        <v>1099</v>
      </c>
    </row>
    <row r="200" spans="1:4">
      <c r="A200">
        <v>199</v>
      </c>
      <c r="B200" t="s">
        <v>1068</v>
      </c>
      <c r="C200" t="s">
        <v>1100</v>
      </c>
      <c r="D200" t="s">
        <v>1101</v>
      </c>
    </row>
    <row r="201" spans="1:4">
      <c r="A201">
        <v>200</v>
      </c>
      <c r="B201" t="s">
        <v>1068</v>
      </c>
      <c r="C201" t="s">
        <v>1102</v>
      </c>
      <c r="D201" t="s">
        <v>1103</v>
      </c>
    </row>
    <row r="202" spans="1:4">
      <c r="A202">
        <v>201</v>
      </c>
      <c r="B202" t="s">
        <v>1068</v>
      </c>
      <c r="C202" t="s">
        <v>1104</v>
      </c>
      <c r="D202" t="s">
        <v>1105</v>
      </c>
    </row>
    <row r="203" spans="1:4">
      <c r="A203">
        <v>202</v>
      </c>
      <c r="B203" t="s">
        <v>1068</v>
      </c>
      <c r="C203" t="s">
        <v>1106</v>
      </c>
      <c r="D203" t="s">
        <v>1107</v>
      </c>
    </row>
    <row r="204" spans="1:4">
      <c r="A204">
        <v>203</v>
      </c>
      <c r="B204" t="s">
        <v>1068</v>
      </c>
      <c r="C204" t="s">
        <v>1108</v>
      </c>
      <c r="D204" t="s">
        <v>1109</v>
      </c>
    </row>
    <row r="205" spans="1:4">
      <c r="A205">
        <v>204</v>
      </c>
      <c r="B205" t="s">
        <v>1068</v>
      </c>
      <c r="C205" t="s">
        <v>1110</v>
      </c>
      <c r="D205" t="s">
        <v>1111</v>
      </c>
    </row>
    <row r="206" spans="1:4">
      <c r="A206">
        <v>205</v>
      </c>
      <c r="B206" t="s">
        <v>1068</v>
      </c>
      <c r="C206" t="s">
        <v>1112</v>
      </c>
      <c r="D206" t="s">
        <v>1113</v>
      </c>
    </row>
    <row r="207" spans="1:4">
      <c r="A207">
        <v>206</v>
      </c>
      <c r="B207" t="s">
        <v>1114</v>
      </c>
      <c r="C207" t="s">
        <v>1116</v>
      </c>
      <c r="D207" t="s">
        <v>1117</v>
      </c>
    </row>
    <row r="208" spans="1:4">
      <c r="A208">
        <v>207</v>
      </c>
      <c r="B208" t="s">
        <v>1114</v>
      </c>
      <c r="C208" t="s">
        <v>1114</v>
      </c>
      <c r="D208" t="s">
        <v>1115</v>
      </c>
    </row>
    <row r="209" spans="1:4">
      <c r="A209">
        <v>208</v>
      </c>
      <c r="B209" t="s">
        <v>1114</v>
      </c>
      <c r="C209" t="s">
        <v>1118</v>
      </c>
      <c r="D209" t="s">
        <v>1119</v>
      </c>
    </row>
    <row r="210" spans="1:4">
      <c r="A210">
        <v>209</v>
      </c>
      <c r="B210" t="s">
        <v>1114</v>
      </c>
      <c r="C210" t="s">
        <v>1120</v>
      </c>
      <c r="D210" t="s">
        <v>1121</v>
      </c>
    </row>
    <row r="211" spans="1:4">
      <c r="A211">
        <v>210</v>
      </c>
      <c r="B211" t="s">
        <v>1114</v>
      </c>
      <c r="C211" t="s">
        <v>1122</v>
      </c>
      <c r="D211" t="s">
        <v>1123</v>
      </c>
    </row>
    <row r="212" spans="1:4">
      <c r="A212">
        <v>211</v>
      </c>
      <c r="B212" t="s">
        <v>1114</v>
      </c>
      <c r="C212" t="s">
        <v>1124</v>
      </c>
      <c r="D212" t="s">
        <v>1125</v>
      </c>
    </row>
    <row r="213" spans="1:4">
      <c r="A213">
        <v>212</v>
      </c>
      <c r="B213" t="s">
        <v>1114</v>
      </c>
      <c r="C213" t="s">
        <v>1126</v>
      </c>
      <c r="D213" t="s">
        <v>1127</v>
      </c>
    </row>
    <row r="214" spans="1:4">
      <c r="A214">
        <v>213</v>
      </c>
      <c r="B214" t="s">
        <v>1114</v>
      </c>
      <c r="C214" t="s">
        <v>1128</v>
      </c>
      <c r="D214" t="s">
        <v>1129</v>
      </c>
    </row>
    <row r="215" spans="1:4">
      <c r="A215">
        <v>214</v>
      </c>
      <c r="B215" t="s">
        <v>1114</v>
      </c>
      <c r="C215" t="s">
        <v>1130</v>
      </c>
      <c r="D215" t="s">
        <v>1131</v>
      </c>
    </row>
    <row r="216" spans="1:4">
      <c r="A216">
        <v>215</v>
      </c>
      <c r="B216" t="s">
        <v>1114</v>
      </c>
      <c r="C216" t="s">
        <v>1132</v>
      </c>
      <c r="D216" t="s">
        <v>1133</v>
      </c>
    </row>
    <row r="217" spans="1:4">
      <c r="A217">
        <v>216</v>
      </c>
      <c r="B217" t="s">
        <v>1114</v>
      </c>
      <c r="C217" t="s">
        <v>1134</v>
      </c>
      <c r="D217" t="s">
        <v>1135</v>
      </c>
    </row>
    <row r="218" spans="1:4">
      <c r="A218">
        <v>217</v>
      </c>
      <c r="B218" t="s">
        <v>1114</v>
      </c>
      <c r="C218" t="s">
        <v>1136</v>
      </c>
      <c r="D218" t="s">
        <v>1137</v>
      </c>
    </row>
    <row r="219" spans="1:4">
      <c r="A219">
        <v>218</v>
      </c>
      <c r="B219" t="s">
        <v>1114</v>
      </c>
      <c r="C219" t="s">
        <v>1138</v>
      </c>
      <c r="D219" t="s">
        <v>1139</v>
      </c>
    </row>
    <row r="220" spans="1:4">
      <c r="A220">
        <v>219</v>
      </c>
      <c r="B220" t="s">
        <v>1114</v>
      </c>
      <c r="C220" t="s">
        <v>1140</v>
      </c>
      <c r="D220" t="s">
        <v>1141</v>
      </c>
    </row>
    <row r="221" spans="1:4">
      <c r="A221">
        <v>220</v>
      </c>
      <c r="B221" t="s">
        <v>1114</v>
      </c>
      <c r="C221" t="s">
        <v>1142</v>
      </c>
      <c r="D221" t="s">
        <v>1143</v>
      </c>
    </row>
    <row r="222" spans="1:4">
      <c r="A222">
        <v>221</v>
      </c>
      <c r="B222" t="s">
        <v>1114</v>
      </c>
      <c r="C222" t="s">
        <v>1144</v>
      </c>
      <c r="D222" t="s">
        <v>1145</v>
      </c>
    </row>
    <row r="223" spans="1:4">
      <c r="A223">
        <v>222</v>
      </c>
      <c r="B223" t="s">
        <v>1114</v>
      </c>
      <c r="C223" t="s">
        <v>1146</v>
      </c>
      <c r="D223" t="s">
        <v>1147</v>
      </c>
    </row>
    <row r="224" spans="1:4">
      <c r="A224">
        <v>223</v>
      </c>
      <c r="B224" t="s">
        <v>1114</v>
      </c>
      <c r="C224" t="s">
        <v>1148</v>
      </c>
      <c r="D224" t="s">
        <v>1149</v>
      </c>
    </row>
    <row r="225" spans="1:4">
      <c r="A225">
        <v>224</v>
      </c>
      <c r="B225" t="s">
        <v>1150</v>
      </c>
      <c r="C225" t="s">
        <v>1150</v>
      </c>
      <c r="D225" t="s">
        <v>1151</v>
      </c>
    </row>
    <row r="226" spans="1:4">
      <c r="A226">
        <v>225</v>
      </c>
      <c r="B226" t="s">
        <v>1150</v>
      </c>
      <c r="C226" t="s">
        <v>1152</v>
      </c>
      <c r="D226" t="s">
        <v>1153</v>
      </c>
    </row>
    <row r="227" spans="1:4">
      <c r="A227">
        <v>226</v>
      </c>
      <c r="B227" t="s">
        <v>1150</v>
      </c>
      <c r="C227" t="s">
        <v>1154</v>
      </c>
      <c r="D227" t="s">
        <v>1155</v>
      </c>
    </row>
    <row r="228" spans="1:4">
      <c r="A228">
        <v>227</v>
      </c>
      <c r="B228" t="s">
        <v>1150</v>
      </c>
      <c r="C228" t="s">
        <v>1156</v>
      </c>
      <c r="D228" t="s">
        <v>1157</v>
      </c>
    </row>
    <row r="229" spans="1:4">
      <c r="A229">
        <v>228</v>
      </c>
      <c r="B229" t="s">
        <v>1150</v>
      </c>
      <c r="C229" t="s">
        <v>1158</v>
      </c>
      <c r="D229" t="s">
        <v>1159</v>
      </c>
    </row>
    <row r="230" spans="1:4">
      <c r="A230">
        <v>229</v>
      </c>
      <c r="B230" t="s">
        <v>1150</v>
      </c>
      <c r="C230" t="s">
        <v>1160</v>
      </c>
      <c r="D230" t="s">
        <v>1161</v>
      </c>
    </row>
    <row r="231" spans="1:4">
      <c r="A231">
        <v>230</v>
      </c>
      <c r="B231" t="s">
        <v>1150</v>
      </c>
      <c r="C231" t="s">
        <v>1162</v>
      </c>
      <c r="D231" t="s">
        <v>1163</v>
      </c>
    </row>
    <row r="232" spans="1:4">
      <c r="A232">
        <v>231</v>
      </c>
      <c r="B232" t="s">
        <v>1150</v>
      </c>
      <c r="C232" t="s">
        <v>1164</v>
      </c>
      <c r="D232" t="s">
        <v>1165</v>
      </c>
    </row>
    <row r="233" spans="1:4">
      <c r="A233">
        <v>232</v>
      </c>
      <c r="B233" t="s">
        <v>1150</v>
      </c>
      <c r="C233" t="s">
        <v>1166</v>
      </c>
      <c r="D233" t="s">
        <v>1167</v>
      </c>
    </row>
    <row r="234" spans="1:4">
      <c r="A234">
        <v>233</v>
      </c>
      <c r="B234" t="s">
        <v>1150</v>
      </c>
      <c r="C234" t="s">
        <v>1168</v>
      </c>
      <c r="D234" t="s">
        <v>1169</v>
      </c>
    </row>
    <row r="235" spans="1:4">
      <c r="A235">
        <v>234</v>
      </c>
      <c r="B235" t="s">
        <v>1150</v>
      </c>
      <c r="C235" t="s">
        <v>1170</v>
      </c>
      <c r="D235" t="s">
        <v>1171</v>
      </c>
    </row>
    <row r="236" spans="1:4">
      <c r="A236">
        <v>235</v>
      </c>
      <c r="B236" t="s">
        <v>1150</v>
      </c>
      <c r="C236" t="s">
        <v>1172</v>
      </c>
      <c r="D236" t="s">
        <v>1173</v>
      </c>
    </row>
    <row r="237" spans="1:4">
      <c r="A237">
        <v>236</v>
      </c>
      <c r="B237" t="s">
        <v>1150</v>
      </c>
      <c r="C237" t="s">
        <v>1174</v>
      </c>
      <c r="D237" t="s">
        <v>1175</v>
      </c>
    </row>
    <row r="238" spans="1:4">
      <c r="A238">
        <v>237</v>
      </c>
      <c r="B238" t="s">
        <v>1176</v>
      </c>
      <c r="C238" t="s">
        <v>1178</v>
      </c>
      <c r="D238" t="s">
        <v>1179</v>
      </c>
    </row>
    <row r="239" spans="1:4">
      <c r="A239">
        <v>238</v>
      </c>
      <c r="B239" t="s">
        <v>1176</v>
      </c>
      <c r="C239" t="s">
        <v>1176</v>
      </c>
      <c r="D239" t="s">
        <v>1177</v>
      </c>
    </row>
    <row r="240" spans="1:4">
      <c r="A240">
        <v>239</v>
      </c>
      <c r="B240" t="s">
        <v>1176</v>
      </c>
      <c r="C240" t="s">
        <v>1180</v>
      </c>
      <c r="D240" t="s">
        <v>1181</v>
      </c>
    </row>
    <row r="241" spans="1:4">
      <c r="A241">
        <v>240</v>
      </c>
      <c r="B241" t="s">
        <v>1176</v>
      </c>
      <c r="C241" t="s">
        <v>1182</v>
      </c>
      <c r="D241" t="s">
        <v>1183</v>
      </c>
    </row>
    <row r="242" spans="1:4">
      <c r="A242">
        <v>241</v>
      </c>
      <c r="B242" t="s">
        <v>1176</v>
      </c>
      <c r="C242" t="s">
        <v>1184</v>
      </c>
      <c r="D242" t="s">
        <v>1185</v>
      </c>
    </row>
    <row r="243" spans="1:4">
      <c r="A243">
        <v>242</v>
      </c>
      <c r="B243" t="s">
        <v>1176</v>
      </c>
      <c r="C243" t="s">
        <v>1186</v>
      </c>
      <c r="D243" t="s">
        <v>1187</v>
      </c>
    </row>
    <row r="244" spans="1:4">
      <c r="A244">
        <v>243</v>
      </c>
      <c r="B244" t="s">
        <v>1176</v>
      </c>
      <c r="C244" t="s">
        <v>1188</v>
      </c>
      <c r="D244" t="s">
        <v>1189</v>
      </c>
    </row>
    <row r="245" spans="1:4">
      <c r="A245">
        <v>244</v>
      </c>
      <c r="B245" t="s">
        <v>1176</v>
      </c>
      <c r="C245" t="s">
        <v>1190</v>
      </c>
      <c r="D245" t="s">
        <v>1191</v>
      </c>
    </row>
    <row r="246" spans="1:4">
      <c r="A246">
        <v>245</v>
      </c>
      <c r="B246" t="s">
        <v>1176</v>
      </c>
      <c r="C246" t="s">
        <v>1192</v>
      </c>
      <c r="D246" t="s">
        <v>1193</v>
      </c>
    </row>
    <row r="247" spans="1:4">
      <c r="A247">
        <v>246</v>
      </c>
      <c r="B247" t="s">
        <v>1176</v>
      </c>
      <c r="C247" t="s">
        <v>1194</v>
      </c>
      <c r="D247" t="s">
        <v>1195</v>
      </c>
    </row>
    <row r="248" spans="1:4">
      <c r="A248">
        <v>247</v>
      </c>
      <c r="B248" t="s">
        <v>1176</v>
      </c>
      <c r="C248" t="s">
        <v>1196</v>
      </c>
      <c r="D248" t="s">
        <v>1197</v>
      </c>
    </row>
    <row r="249" spans="1:4">
      <c r="A249">
        <v>248</v>
      </c>
      <c r="B249" t="s">
        <v>1176</v>
      </c>
      <c r="C249" t="s">
        <v>1198</v>
      </c>
      <c r="D249" t="s">
        <v>1199</v>
      </c>
    </row>
    <row r="250" spans="1:4">
      <c r="A250">
        <v>249</v>
      </c>
      <c r="B250" t="s">
        <v>1176</v>
      </c>
      <c r="C250" t="s">
        <v>1200</v>
      </c>
      <c r="D250" t="s">
        <v>1201</v>
      </c>
    </row>
    <row r="251" spans="1:4">
      <c r="A251">
        <v>250</v>
      </c>
      <c r="B251" t="s">
        <v>1176</v>
      </c>
      <c r="C251" t="s">
        <v>1202</v>
      </c>
      <c r="D251" t="s">
        <v>1203</v>
      </c>
    </row>
    <row r="252" spans="1:4">
      <c r="A252">
        <v>251</v>
      </c>
      <c r="B252" t="s">
        <v>1176</v>
      </c>
      <c r="C252" t="s">
        <v>1204</v>
      </c>
      <c r="D252" t="s">
        <v>1205</v>
      </c>
    </row>
    <row r="253" spans="1:4">
      <c r="A253">
        <v>252</v>
      </c>
      <c r="B253" t="s">
        <v>1206</v>
      </c>
      <c r="C253" t="s">
        <v>1206</v>
      </c>
      <c r="D253" t="s">
        <v>1207</v>
      </c>
    </row>
    <row r="254" spans="1:4">
      <c r="A254">
        <v>253</v>
      </c>
      <c r="B254" t="s">
        <v>1206</v>
      </c>
      <c r="C254" t="s">
        <v>1208</v>
      </c>
      <c r="D254" t="s">
        <v>1209</v>
      </c>
    </row>
    <row r="255" spans="1:4">
      <c r="A255">
        <v>254</v>
      </c>
      <c r="B255" t="s">
        <v>1206</v>
      </c>
      <c r="C255" t="s">
        <v>1210</v>
      </c>
      <c r="D255" t="s">
        <v>1211</v>
      </c>
    </row>
    <row r="256" spans="1:4">
      <c r="A256">
        <v>255</v>
      </c>
      <c r="B256" t="s">
        <v>1206</v>
      </c>
      <c r="C256" t="s">
        <v>1212</v>
      </c>
      <c r="D256" t="s">
        <v>1213</v>
      </c>
    </row>
    <row r="257" spans="1:4">
      <c r="A257">
        <v>256</v>
      </c>
      <c r="B257" t="s">
        <v>1206</v>
      </c>
      <c r="C257" t="s">
        <v>1214</v>
      </c>
      <c r="D257" t="s">
        <v>1215</v>
      </c>
    </row>
    <row r="258" spans="1:4">
      <c r="A258">
        <v>257</v>
      </c>
      <c r="B258" t="s">
        <v>1206</v>
      </c>
      <c r="C258" t="s">
        <v>1216</v>
      </c>
      <c r="D258" t="s">
        <v>1217</v>
      </c>
    </row>
    <row r="259" spans="1:4">
      <c r="A259">
        <v>258</v>
      </c>
      <c r="B259" t="s">
        <v>1206</v>
      </c>
      <c r="C259" t="s">
        <v>1218</v>
      </c>
      <c r="D259" t="s">
        <v>1219</v>
      </c>
    </row>
    <row r="260" spans="1:4">
      <c r="A260">
        <v>259</v>
      </c>
      <c r="B260" t="s">
        <v>1206</v>
      </c>
      <c r="C260" t="s">
        <v>1220</v>
      </c>
      <c r="D260" t="s">
        <v>1221</v>
      </c>
    </row>
    <row r="261" spans="1:4">
      <c r="A261">
        <v>260</v>
      </c>
      <c r="B261" t="s">
        <v>1206</v>
      </c>
      <c r="C261" t="s">
        <v>1222</v>
      </c>
      <c r="D261" t="s">
        <v>1223</v>
      </c>
    </row>
    <row r="262" spans="1:4">
      <c r="A262">
        <v>261</v>
      </c>
      <c r="B262" t="s">
        <v>1206</v>
      </c>
      <c r="C262" t="s">
        <v>1224</v>
      </c>
      <c r="D262" t="s">
        <v>1225</v>
      </c>
    </row>
    <row r="263" spans="1:4">
      <c r="A263">
        <v>262</v>
      </c>
      <c r="B263" t="s">
        <v>1206</v>
      </c>
      <c r="C263" t="s">
        <v>1226</v>
      </c>
      <c r="D263" t="s">
        <v>1227</v>
      </c>
    </row>
    <row r="264" spans="1:4">
      <c r="A264">
        <v>263</v>
      </c>
      <c r="B264" t="s">
        <v>1206</v>
      </c>
      <c r="C264" t="s">
        <v>1228</v>
      </c>
      <c r="D264" t="s">
        <v>1229</v>
      </c>
    </row>
    <row r="265" spans="1:4">
      <c r="A265">
        <v>264</v>
      </c>
      <c r="B265" t="s">
        <v>1206</v>
      </c>
      <c r="C265" t="s">
        <v>1230</v>
      </c>
      <c r="D265" t="s">
        <v>1231</v>
      </c>
    </row>
    <row r="266" spans="1:4">
      <c r="A266">
        <v>265</v>
      </c>
      <c r="B266" t="s">
        <v>1206</v>
      </c>
      <c r="C266" t="s">
        <v>1232</v>
      </c>
      <c r="D266" t="s">
        <v>1233</v>
      </c>
    </row>
    <row r="267" spans="1:4">
      <c r="A267">
        <v>266</v>
      </c>
      <c r="B267" t="s">
        <v>1206</v>
      </c>
      <c r="C267" t="s">
        <v>1234</v>
      </c>
      <c r="D267" t="s">
        <v>1235</v>
      </c>
    </row>
    <row r="268" spans="1:4">
      <c r="A268">
        <v>267</v>
      </c>
      <c r="B268" t="s">
        <v>1206</v>
      </c>
      <c r="C268" t="s">
        <v>1236</v>
      </c>
      <c r="D268" t="s">
        <v>1237</v>
      </c>
    </row>
    <row r="269" spans="1:4">
      <c r="A269">
        <v>268</v>
      </c>
      <c r="B269" t="s">
        <v>1206</v>
      </c>
      <c r="C269" t="s">
        <v>1238</v>
      </c>
      <c r="D269" t="s">
        <v>1239</v>
      </c>
    </row>
    <row r="270" spans="1:4">
      <c r="A270">
        <v>269</v>
      </c>
      <c r="B270" t="s">
        <v>1206</v>
      </c>
      <c r="C270" t="s">
        <v>1240</v>
      </c>
      <c r="D270" t="s">
        <v>1241</v>
      </c>
    </row>
    <row r="271" spans="1:4">
      <c r="A271">
        <v>270</v>
      </c>
      <c r="B271" t="s">
        <v>1206</v>
      </c>
      <c r="C271" t="s">
        <v>1242</v>
      </c>
      <c r="D271" t="s">
        <v>1243</v>
      </c>
    </row>
    <row r="272" spans="1:4">
      <c r="A272">
        <v>271</v>
      </c>
      <c r="B272" t="s">
        <v>1244</v>
      </c>
      <c r="C272" t="s">
        <v>1246</v>
      </c>
      <c r="D272" t="s">
        <v>1247</v>
      </c>
    </row>
    <row r="273" spans="1:4">
      <c r="A273">
        <v>272</v>
      </c>
      <c r="B273" t="s">
        <v>1244</v>
      </c>
      <c r="C273" t="s">
        <v>1248</v>
      </c>
      <c r="D273" t="s">
        <v>1249</v>
      </c>
    </row>
    <row r="274" spans="1:4">
      <c r="A274">
        <v>273</v>
      </c>
      <c r="B274" t="s">
        <v>1244</v>
      </c>
      <c r="C274" t="s">
        <v>1250</v>
      </c>
      <c r="D274" t="s">
        <v>1251</v>
      </c>
    </row>
    <row r="275" spans="1:4">
      <c r="A275">
        <v>274</v>
      </c>
      <c r="B275" t="s">
        <v>1244</v>
      </c>
      <c r="C275" t="s">
        <v>1244</v>
      </c>
      <c r="D275" t="s">
        <v>1245</v>
      </c>
    </row>
    <row r="276" spans="1:4">
      <c r="A276">
        <v>275</v>
      </c>
      <c r="B276" t="s">
        <v>1244</v>
      </c>
      <c r="C276" t="s">
        <v>1252</v>
      </c>
      <c r="D276" t="s">
        <v>1253</v>
      </c>
    </row>
    <row r="277" spans="1:4">
      <c r="A277">
        <v>276</v>
      </c>
      <c r="B277" t="s">
        <v>1244</v>
      </c>
      <c r="C277" t="s">
        <v>1254</v>
      </c>
      <c r="D277" t="s">
        <v>1255</v>
      </c>
    </row>
    <row r="278" spans="1:4">
      <c r="A278">
        <v>277</v>
      </c>
      <c r="B278" t="s">
        <v>1244</v>
      </c>
      <c r="C278" t="s">
        <v>1256</v>
      </c>
      <c r="D278" t="s">
        <v>1257</v>
      </c>
    </row>
    <row r="279" spans="1:4">
      <c r="A279">
        <v>278</v>
      </c>
      <c r="B279" t="s">
        <v>1244</v>
      </c>
      <c r="C279" t="s">
        <v>1258</v>
      </c>
      <c r="D279" t="s">
        <v>1259</v>
      </c>
    </row>
    <row r="280" spans="1:4">
      <c r="A280">
        <v>279</v>
      </c>
      <c r="B280" t="s">
        <v>1244</v>
      </c>
      <c r="C280" t="s">
        <v>1260</v>
      </c>
      <c r="D280" t="s">
        <v>1261</v>
      </c>
    </row>
    <row r="281" spans="1:4">
      <c r="A281">
        <v>280</v>
      </c>
      <c r="B281" t="s">
        <v>1244</v>
      </c>
      <c r="C281" t="s">
        <v>731</v>
      </c>
      <c r="D281" t="s">
        <v>1262</v>
      </c>
    </row>
    <row r="282" spans="1:4">
      <c r="A282">
        <v>281</v>
      </c>
      <c r="B282" t="s">
        <v>1244</v>
      </c>
      <c r="C282" t="s">
        <v>1263</v>
      </c>
      <c r="D282" t="s">
        <v>1264</v>
      </c>
    </row>
    <row r="283" spans="1:4">
      <c r="A283">
        <v>282</v>
      </c>
      <c r="B283" t="s">
        <v>1244</v>
      </c>
      <c r="C283" t="s">
        <v>1265</v>
      </c>
      <c r="D283" t="s">
        <v>1266</v>
      </c>
    </row>
    <row r="284" spans="1:4">
      <c r="A284">
        <v>283</v>
      </c>
      <c r="B284" t="s">
        <v>1244</v>
      </c>
      <c r="C284" t="s">
        <v>1267</v>
      </c>
      <c r="D284" t="s">
        <v>1268</v>
      </c>
    </row>
    <row r="285" spans="1:4">
      <c r="A285">
        <v>284</v>
      </c>
      <c r="B285" t="s">
        <v>1244</v>
      </c>
      <c r="C285" t="s">
        <v>1269</v>
      </c>
      <c r="D285" t="s">
        <v>1270</v>
      </c>
    </row>
    <row r="286" spans="1:4">
      <c r="A286">
        <v>285</v>
      </c>
      <c r="B286" t="s">
        <v>1244</v>
      </c>
      <c r="C286" t="s">
        <v>1271</v>
      </c>
      <c r="D286" t="s">
        <v>1272</v>
      </c>
    </row>
    <row r="287" spans="1:4">
      <c r="A287">
        <v>286</v>
      </c>
      <c r="B287" t="s">
        <v>1244</v>
      </c>
      <c r="C287" t="s">
        <v>1273</v>
      </c>
      <c r="D287" t="s">
        <v>1274</v>
      </c>
    </row>
    <row r="288" spans="1:4">
      <c r="A288">
        <v>287</v>
      </c>
      <c r="B288" t="s">
        <v>1244</v>
      </c>
      <c r="C288" t="s">
        <v>1275</v>
      </c>
      <c r="D288" t="s">
        <v>1276</v>
      </c>
    </row>
    <row r="289" spans="1:4">
      <c r="A289">
        <v>288</v>
      </c>
      <c r="B289" t="s">
        <v>1244</v>
      </c>
      <c r="C289" t="s">
        <v>1277</v>
      </c>
      <c r="D289" t="s">
        <v>1278</v>
      </c>
    </row>
    <row r="290" spans="1:4">
      <c r="A290">
        <v>289</v>
      </c>
      <c r="B290" t="s">
        <v>1244</v>
      </c>
      <c r="C290" t="s">
        <v>1279</v>
      </c>
      <c r="D290" t="s">
        <v>1280</v>
      </c>
    </row>
    <row r="291" spans="1:4">
      <c r="A291">
        <v>290</v>
      </c>
      <c r="B291" t="s">
        <v>1244</v>
      </c>
      <c r="C291" t="s">
        <v>1281</v>
      </c>
      <c r="D291" t="s">
        <v>1282</v>
      </c>
    </row>
    <row r="292" spans="1:4">
      <c r="A292">
        <v>291</v>
      </c>
      <c r="B292" t="s">
        <v>1283</v>
      </c>
      <c r="C292" t="s">
        <v>1285</v>
      </c>
      <c r="D292" t="s">
        <v>1286</v>
      </c>
    </row>
    <row r="293" spans="1:4">
      <c r="A293">
        <v>292</v>
      </c>
      <c r="B293" t="s">
        <v>1283</v>
      </c>
      <c r="C293" t="s">
        <v>1287</v>
      </c>
      <c r="D293" t="s">
        <v>1288</v>
      </c>
    </row>
    <row r="294" spans="1:4">
      <c r="A294">
        <v>293</v>
      </c>
      <c r="B294" t="s">
        <v>1283</v>
      </c>
      <c r="C294" t="s">
        <v>1289</v>
      </c>
      <c r="D294" t="s">
        <v>1290</v>
      </c>
    </row>
    <row r="295" spans="1:4">
      <c r="A295">
        <v>294</v>
      </c>
      <c r="B295" t="s">
        <v>1283</v>
      </c>
      <c r="C295" t="s">
        <v>1291</v>
      </c>
      <c r="D295" t="s">
        <v>1292</v>
      </c>
    </row>
    <row r="296" spans="1:4">
      <c r="A296">
        <v>295</v>
      </c>
      <c r="B296" t="s">
        <v>1283</v>
      </c>
      <c r="C296" t="s">
        <v>1293</v>
      </c>
      <c r="D296" t="s">
        <v>1294</v>
      </c>
    </row>
    <row r="297" spans="1:4">
      <c r="A297">
        <v>296</v>
      </c>
      <c r="B297" t="s">
        <v>1283</v>
      </c>
      <c r="C297" t="s">
        <v>1295</v>
      </c>
      <c r="D297" t="s">
        <v>1296</v>
      </c>
    </row>
    <row r="298" spans="1:4">
      <c r="A298">
        <v>297</v>
      </c>
      <c r="B298" t="s">
        <v>1283</v>
      </c>
      <c r="C298" t="s">
        <v>1283</v>
      </c>
      <c r="D298" t="s">
        <v>1284</v>
      </c>
    </row>
    <row r="299" spans="1:4">
      <c r="A299">
        <v>298</v>
      </c>
      <c r="B299" t="s">
        <v>1283</v>
      </c>
      <c r="C299" t="s">
        <v>1297</v>
      </c>
      <c r="D299" t="s">
        <v>1298</v>
      </c>
    </row>
    <row r="300" spans="1:4">
      <c r="A300">
        <v>299</v>
      </c>
      <c r="B300" t="s">
        <v>1283</v>
      </c>
      <c r="C300" t="s">
        <v>1299</v>
      </c>
      <c r="D300" t="s">
        <v>1300</v>
      </c>
    </row>
    <row r="301" spans="1:4">
      <c r="A301">
        <v>300</v>
      </c>
      <c r="B301" t="s">
        <v>1283</v>
      </c>
      <c r="C301" t="s">
        <v>1301</v>
      </c>
      <c r="D301" t="s">
        <v>1302</v>
      </c>
    </row>
    <row r="302" spans="1:4">
      <c r="A302">
        <v>301</v>
      </c>
      <c r="B302" t="s">
        <v>1283</v>
      </c>
      <c r="C302" t="s">
        <v>1303</v>
      </c>
      <c r="D302" t="s">
        <v>1304</v>
      </c>
    </row>
    <row r="303" spans="1:4">
      <c r="A303">
        <v>302</v>
      </c>
      <c r="B303" t="s">
        <v>1283</v>
      </c>
      <c r="C303" t="s">
        <v>1305</v>
      </c>
      <c r="D303" t="s">
        <v>1306</v>
      </c>
    </row>
    <row r="304" spans="1:4">
      <c r="A304">
        <v>303</v>
      </c>
      <c r="B304" t="s">
        <v>1283</v>
      </c>
      <c r="C304" t="s">
        <v>1307</v>
      </c>
      <c r="D304" t="s">
        <v>1308</v>
      </c>
    </row>
    <row r="305" spans="1:4">
      <c r="A305">
        <v>304</v>
      </c>
      <c r="B305" t="s">
        <v>1283</v>
      </c>
      <c r="C305" t="s">
        <v>1309</v>
      </c>
      <c r="D305" t="s">
        <v>1310</v>
      </c>
    </row>
    <row r="306" spans="1:4">
      <c r="A306">
        <v>305</v>
      </c>
      <c r="B306" t="s">
        <v>1283</v>
      </c>
      <c r="C306" t="s">
        <v>1311</v>
      </c>
      <c r="D306" t="s">
        <v>1312</v>
      </c>
    </row>
    <row r="307" spans="1:4">
      <c r="A307">
        <v>306</v>
      </c>
      <c r="B307" t="s">
        <v>1283</v>
      </c>
      <c r="C307" t="s">
        <v>1313</v>
      </c>
      <c r="D307" t="s">
        <v>1314</v>
      </c>
    </row>
    <row r="308" spans="1:4">
      <c r="A308">
        <v>307</v>
      </c>
      <c r="B308" t="s">
        <v>1283</v>
      </c>
      <c r="C308" t="s">
        <v>1315</v>
      </c>
      <c r="D308" t="s">
        <v>1316</v>
      </c>
    </row>
    <row r="309" spans="1:4">
      <c r="A309">
        <v>308</v>
      </c>
      <c r="B309" t="s">
        <v>1283</v>
      </c>
      <c r="C309" t="s">
        <v>1317</v>
      </c>
      <c r="D309" t="s">
        <v>1318</v>
      </c>
    </row>
    <row r="310" spans="1:4">
      <c r="A310">
        <v>309</v>
      </c>
      <c r="B310" t="s">
        <v>1283</v>
      </c>
      <c r="C310" t="s">
        <v>1319</v>
      </c>
      <c r="D310" t="s">
        <v>1320</v>
      </c>
    </row>
    <row r="311" spans="1:4">
      <c r="A311">
        <v>310</v>
      </c>
      <c r="B311" t="s">
        <v>1283</v>
      </c>
      <c r="C311" t="s">
        <v>1321</v>
      </c>
      <c r="D311" t="s">
        <v>1322</v>
      </c>
    </row>
    <row r="312" spans="1:4">
      <c r="A312">
        <v>311</v>
      </c>
      <c r="B312" t="s">
        <v>1283</v>
      </c>
      <c r="C312" t="s">
        <v>1323</v>
      </c>
      <c r="D312" t="s">
        <v>1324</v>
      </c>
    </row>
    <row r="313" spans="1:4">
      <c r="A313">
        <v>312</v>
      </c>
      <c r="B313" t="s">
        <v>1283</v>
      </c>
      <c r="C313" t="s">
        <v>1325</v>
      </c>
      <c r="D313" t="s">
        <v>1326</v>
      </c>
    </row>
    <row r="314" spans="1:4">
      <c r="A314">
        <v>313</v>
      </c>
      <c r="B314" t="s">
        <v>1283</v>
      </c>
      <c r="C314" t="s">
        <v>1327</v>
      </c>
      <c r="D314" t="s">
        <v>1328</v>
      </c>
    </row>
    <row r="315" spans="1:4">
      <c r="A315">
        <v>314</v>
      </c>
      <c r="B315" t="s">
        <v>1283</v>
      </c>
      <c r="C315" t="s">
        <v>1329</v>
      </c>
      <c r="D315" t="s">
        <v>1330</v>
      </c>
    </row>
    <row r="316" spans="1:4">
      <c r="A316">
        <v>315</v>
      </c>
      <c r="B316" t="s">
        <v>1283</v>
      </c>
      <c r="C316" t="s">
        <v>1331</v>
      </c>
      <c r="D316" t="s">
        <v>1332</v>
      </c>
    </row>
    <row r="317" spans="1:4">
      <c r="A317">
        <v>316</v>
      </c>
      <c r="B317" t="s">
        <v>1283</v>
      </c>
      <c r="C317" t="s">
        <v>1333</v>
      </c>
      <c r="D317" t="s">
        <v>1334</v>
      </c>
    </row>
    <row r="318" spans="1:4">
      <c r="A318">
        <v>317</v>
      </c>
      <c r="B318" t="s">
        <v>1283</v>
      </c>
      <c r="C318" t="s">
        <v>1335</v>
      </c>
      <c r="D318" t="s">
        <v>1336</v>
      </c>
    </row>
    <row r="319" spans="1:4">
      <c r="A319">
        <v>318</v>
      </c>
      <c r="B319" t="s">
        <v>1283</v>
      </c>
      <c r="C319" t="s">
        <v>1337</v>
      </c>
      <c r="D319" t="s">
        <v>1338</v>
      </c>
    </row>
    <row r="320" spans="1:4">
      <c r="A320">
        <v>319</v>
      </c>
      <c r="B320" t="s">
        <v>1283</v>
      </c>
      <c r="C320" t="s">
        <v>1339</v>
      </c>
      <c r="D320" t="s">
        <v>1340</v>
      </c>
    </row>
    <row r="321" spans="1:4">
      <c r="A321">
        <v>320</v>
      </c>
      <c r="B321" t="s">
        <v>1283</v>
      </c>
      <c r="C321" t="s">
        <v>1341</v>
      </c>
      <c r="D321" t="s">
        <v>1342</v>
      </c>
    </row>
    <row r="322" spans="1:4">
      <c r="A322">
        <v>321</v>
      </c>
      <c r="B322" t="s">
        <v>1283</v>
      </c>
      <c r="C322" t="s">
        <v>1343</v>
      </c>
      <c r="D322" t="s">
        <v>1344</v>
      </c>
    </row>
    <row r="323" spans="1:4">
      <c r="A323">
        <v>322</v>
      </c>
      <c r="B323" t="s">
        <v>1283</v>
      </c>
      <c r="C323" t="s">
        <v>1345</v>
      </c>
      <c r="D323" t="s">
        <v>1346</v>
      </c>
    </row>
    <row r="324" spans="1:4">
      <c r="A324">
        <v>323</v>
      </c>
      <c r="B324" t="s">
        <v>1347</v>
      </c>
      <c r="C324" t="s">
        <v>1349</v>
      </c>
      <c r="D324" t="s">
        <v>1350</v>
      </c>
    </row>
    <row r="325" spans="1:4">
      <c r="A325">
        <v>324</v>
      </c>
      <c r="B325" t="s">
        <v>1347</v>
      </c>
      <c r="C325" t="s">
        <v>1351</v>
      </c>
      <c r="D325" t="s">
        <v>1352</v>
      </c>
    </row>
    <row r="326" spans="1:4">
      <c r="A326">
        <v>325</v>
      </c>
      <c r="B326" t="s">
        <v>1347</v>
      </c>
      <c r="C326" t="s">
        <v>765</v>
      </c>
      <c r="D326" t="s">
        <v>1353</v>
      </c>
    </row>
    <row r="327" spans="1:4">
      <c r="A327">
        <v>326</v>
      </c>
      <c r="B327" t="s">
        <v>1347</v>
      </c>
      <c r="C327" t="s">
        <v>1354</v>
      </c>
      <c r="D327" t="s">
        <v>1355</v>
      </c>
    </row>
    <row r="328" spans="1:4">
      <c r="A328">
        <v>327</v>
      </c>
      <c r="B328" t="s">
        <v>1347</v>
      </c>
      <c r="C328" t="s">
        <v>1347</v>
      </c>
      <c r="D328" t="s">
        <v>1348</v>
      </c>
    </row>
    <row r="329" spans="1:4">
      <c r="A329">
        <v>328</v>
      </c>
      <c r="B329" t="s">
        <v>1347</v>
      </c>
      <c r="C329" t="s">
        <v>1356</v>
      </c>
      <c r="D329" t="s">
        <v>1357</v>
      </c>
    </row>
    <row r="330" spans="1:4">
      <c r="A330">
        <v>329</v>
      </c>
      <c r="B330" t="s">
        <v>1347</v>
      </c>
      <c r="C330" t="s">
        <v>1358</v>
      </c>
      <c r="D330" t="s">
        <v>1359</v>
      </c>
    </row>
    <row r="331" spans="1:4">
      <c r="A331">
        <v>330</v>
      </c>
      <c r="B331" t="s">
        <v>1347</v>
      </c>
      <c r="C331" t="s">
        <v>1360</v>
      </c>
      <c r="D331" t="s">
        <v>1361</v>
      </c>
    </row>
    <row r="332" spans="1:4">
      <c r="A332">
        <v>331</v>
      </c>
      <c r="B332" t="s">
        <v>1347</v>
      </c>
      <c r="C332" t="s">
        <v>1362</v>
      </c>
      <c r="D332" t="s">
        <v>1363</v>
      </c>
    </row>
    <row r="333" spans="1:4">
      <c r="A333">
        <v>332</v>
      </c>
      <c r="B333" t="s">
        <v>1347</v>
      </c>
      <c r="C333" t="s">
        <v>1364</v>
      </c>
      <c r="D333" t="s">
        <v>1365</v>
      </c>
    </row>
    <row r="334" spans="1:4">
      <c r="A334">
        <v>333</v>
      </c>
      <c r="B334" t="s">
        <v>1347</v>
      </c>
      <c r="C334" t="s">
        <v>1366</v>
      </c>
      <c r="D334" t="s">
        <v>1367</v>
      </c>
    </row>
    <row r="335" spans="1:4">
      <c r="A335">
        <v>334</v>
      </c>
      <c r="B335" t="s">
        <v>1347</v>
      </c>
      <c r="C335" t="s">
        <v>1368</v>
      </c>
      <c r="D335" t="s">
        <v>1369</v>
      </c>
    </row>
    <row r="336" spans="1:4">
      <c r="A336">
        <v>335</v>
      </c>
      <c r="B336" t="s">
        <v>1347</v>
      </c>
      <c r="C336" t="s">
        <v>1370</v>
      </c>
      <c r="D336" t="s">
        <v>1371</v>
      </c>
    </row>
    <row r="337" spans="1:4">
      <c r="A337">
        <v>336</v>
      </c>
      <c r="B337" t="s">
        <v>1347</v>
      </c>
      <c r="C337" t="s">
        <v>1372</v>
      </c>
      <c r="D337" t="s">
        <v>1373</v>
      </c>
    </row>
    <row r="338" spans="1:4">
      <c r="A338">
        <v>337</v>
      </c>
      <c r="B338" t="s">
        <v>1347</v>
      </c>
      <c r="C338" t="s">
        <v>1374</v>
      </c>
      <c r="D338" t="s">
        <v>1375</v>
      </c>
    </row>
    <row r="339" spans="1:4">
      <c r="A339">
        <v>338</v>
      </c>
      <c r="B339" t="s">
        <v>1347</v>
      </c>
      <c r="C339" t="s">
        <v>1376</v>
      </c>
      <c r="D339" t="s">
        <v>1377</v>
      </c>
    </row>
    <row r="340" spans="1:4">
      <c r="A340">
        <v>339</v>
      </c>
      <c r="B340" t="s">
        <v>1347</v>
      </c>
      <c r="C340" t="s">
        <v>1378</v>
      </c>
      <c r="D340" t="s">
        <v>1379</v>
      </c>
    </row>
    <row r="341" spans="1:4">
      <c r="A341">
        <v>340</v>
      </c>
      <c r="B341" t="s">
        <v>1347</v>
      </c>
      <c r="C341" t="s">
        <v>1380</v>
      </c>
      <c r="D341" t="s">
        <v>1381</v>
      </c>
    </row>
    <row r="342" spans="1:4">
      <c r="A342">
        <v>341</v>
      </c>
      <c r="B342" t="s">
        <v>1347</v>
      </c>
      <c r="C342" t="s">
        <v>1382</v>
      </c>
      <c r="D342" t="s">
        <v>1383</v>
      </c>
    </row>
    <row r="343" spans="1:4">
      <c r="A343">
        <v>342</v>
      </c>
      <c r="B343" t="s">
        <v>1347</v>
      </c>
      <c r="C343" t="s">
        <v>1384</v>
      </c>
      <c r="D343" t="s">
        <v>1385</v>
      </c>
    </row>
    <row r="344" spans="1:4">
      <c r="A344">
        <v>343</v>
      </c>
      <c r="B344" t="s">
        <v>1347</v>
      </c>
      <c r="C344" t="s">
        <v>1386</v>
      </c>
      <c r="D344" t="s">
        <v>1387</v>
      </c>
    </row>
    <row r="345" spans="1:4">
      <c r="A345">
        <v>344</v>
      </c>
      <c r="B345" t="s">
        <v>1388</v>
      </c>
      <c r="C345" t="s">
        <v>1390</v>
      </c>
      <c r="D345" t="s">
        <v>1391</v>
      </c>
    </row>
    <row r="346" spans="1:4">
      <c r="A346">
        <v>345</v>
      </c>
      <c r="B346" t="s">
        <v>1388</v>
      </c>
      <c r="C346" t="s">
        <v>1392</v>
      </c>
      <c r="D346" t="s">
        <v>1393</v>
      </c>
    </row>
    <row r="347" spans="1:4">
      <c r="A347">
        <v>346</v>
      </c>
      <c r="B347" t="s">
        <v>1388</v>
      </c>
      <c r="C347" t="s">
        <v>1394</v>
      </c>
      <c r="D347" t="s">
        <v>1395</v>
      </c>
    </row>
    <row r="348" spans="1:4">
      <c r="A348">
        <v>347</v>
      </c>
      <c r="B348" t="s">
        <v>1388</v>
      </c>
      <c r="C348" t="s">
        <v>1396</v>
      </c>
      <c r="D348" t="s">
        <v>1397</v>
      </c>
    </row>
    <row r="349" spans="1:4">
      <c r="A349">
        <v>348</v>
      </c>
      <c r="B349" t="s">
        <v>1388</v>
      </c>
      <c r="C349" t="s">
        <v>1398</v>
      </c>
      <c r="D349" t="s">
        <v>1399</v>
      </c>
    </row>
    <row r="350" spans="1:4">
      <c r="A350">
        <v>349</v>
      </c>
      <c r="B350" t="s">
        <v>1388</v>
      </c>
      <c r="C350" t="s">
        <v>1400</v>
      </c>
      <c r="D350" t="s">
        <v>1401</v>
      </c>
    </row>
    <row r="351" spans="1:4">
      <c r="A351">
        <v>350</v>
      </c>
      <c r="B351" t="s">
        <v>1388</v>
      </c>
      <c r="C351" t="s">
        <v>1402</v>
      </c>
      <c r="D351" t="s">
        <v>1403</v>
      </c>
    </row>
    <row r="352" spans="1:4">
      <c r="A352">
        <v>351</v>
      </c>
      <c r="B352" t="s">
        <v>1388</v>
      </c>
      <c r="C352" t="s">
        <v>1388</v>
      </c>
      <c r="D352" t="s">
        <v>1389</v>
      </c>
    </row>
    <row r="353" spans="1:4">
      <c r="A353">
        <v>352</v>
      </c>
      <c r="B353" t="s">
        <v>1388</v>
      </c>
      <c r="C353" t="s">
        <v>1404</v>
      </c>
      <c r="D353" t="s">
        <v>1405</v>
      </c>
    </row>
    <row r="354" spans="1:4">
      <c r="A354">
        <v>353</v>
      </c>
      <c r="B354" t="s">
        <v>1388</v>
      </c>
      <c r="C354" t="s">
        <v>1406</v>
      </c>
      <c r="D354" t="s">
        <v>1407</v>
      </c>
    </row>
    <row r="355" spans="1:4">
      <c r="A355">
        <v>354</v>
      </c>
      <c r="B355" t="s">
        <v>1388</v>
      </c>
      <c r="C355" t="s">
        <v>1408</v>
      </c>
      <c r="D355" t="s">
        <v>1409</v>
      </c>
    </row>
    <row r="356" spans="1:4">
      <c r="A356">
        <v>355</v>
      </c>
      <c r="B356" t="s">
        <v>1388</v>
      </c>
      <c r="C356" t="s">
        <v>1410</v>
      </c>
      <c r="D356" t="s">
        <v>1411</v>
      </c>
    </row>
    <row r="357" spans="1:4">
      <c r="A357">
        <v>356</v>
      </c>
      <c r="B357" t="s">
        <v>1388</v>
      </c>
      <c r="C357" t="s">
        <v>1412</v>
      </c>
      <c r="D357" t="s">
        <v>1413</v>
      </c>
    </row>
    <row r="358" spans="1:4">
      <c r="A358">
        <v>357</v>
      </c>
      <c r="B358" t="s">
        <v>1388</v>
      </c>
      <c r="C358" t="s">
        <v>1414</v>
      </c>
      <c r="D358" t="s">
        <v>1415</v>
      </c>
    </row>
    <row r="359" spans="1:4">
      <c r="A359">
        <v>358</v>
      </c>
      <c r="B359" t="s">
        <v>1388</v>
      </c>
      <c r="C359" t="s">
        <v>1416</v>
      </c>
      <c r="D359" t="s">
        <v>1417</v>
      </c>
    </row>
    <row r="360" spans="1:4">
      <c r="A360">
        <v>359</v>
      </c>
      <c r="B360" t="s">
        <v>1388</v>
      </c>
      <c r="C360" t="s">
        <v>1418</v>
      </c>
      <c r="D360" t="s">
        <v>1419</v>
      </c>
    </row>
    <row r="361" spans="1:4">
      <c r="A361">
        <v>360</v>
      </c>
      <c r="B361" t="s">
        <v>1388</v>
      </c>
      <c r="C361" t="s">
        <v>1420</v>
      </c>
      <c r="D361" t="s">
        <v>1421</v>
      </c>
    </row>
    <row r="362" spans="1:4">
      <c r="A362">
        <v>361</v>
      </c>
      <c r="B362" t="s">
        <v>1388</v>
      </c>
      <c r="C362" t="s">
        <v>1422</v>
      </c>
      <c r="D362" t="s">
        <v>1423</v>
      </c>
    </row>
    <row r="363" spans="1:4">
      <c r="A363">
        <v>362</v>
      </c>
      <c r="B363" t="s">
        <v>1388</v>
      </c>
      <c r="C363" t="s">
        <v>1424</v>
      </c>
      <c r="D363" t="s">
        <v>1425</v>
      </c>
    </row>
    <row r="364" spans="1:4">
      <c r="A364">
        <v>363</v>
      </c>
      <c r="B364" t="s">
        <v>1388</v>
      </c>
      <c r="C364" t="s">
        <v>1426</v>
      </c>
      <c r="D364" t="s">
        <v>1427</v>
      </c>
    </row>
    <row r="365" spans="1:4">
      <c r="A365">
        <v>364</v>
      </c>
      <c r="B365" t="s">
        <v>1388</v>
      </c>
      <c r="C365" t="s">
        <v>1428</v>
      </c>
      <c r="D365" t="s">
        <v>1429</v>
      </c>
    </row>
    <row r="366" spans="1:4">
      <c r="A366">
        <v>365</v>
      </c>
      <c r="B366" t="s">
        <v>1388</v>
      </c>
      <c r="C366" t="s">
        <v>1430</v>
      </c>
      <c r="D366" t="s">
        <v>1431</v>
      </c>
    </row>
    <row r="367" spans="1:4">
      <c r="A367">
        <v>366</v>
      </c>
      <c r="B367" t="s">
        <v>1388</v>
      </c>
      <c r="C367" t="s">
        <v>1432</v>
      </c>
      <c r="D367" t="s">
        <v>1433</v>
      </c>
    </row>
    <row r="368" spans="1:4">
      <c r="A368">
        <v>367</v>
      </c>
      <c r="B368" t="s">
        <v>1388</v>
      </c>
      <c r="C368" t="s">
        <v>1434</v>
      </c>
      <c r="D368" t="s">
        <v>1435</v>
      </c>
    </row>
    <row r="369" spans="1:4">
      <c r="A369">
        <v>368</v>
      </c>
      <c r="B369" t="s">
        <v>1388</v>
      </c>
      <c r="C369" t="s">
        <v>1436</v>
      </c>
      <c r="D369" t="s">
        <v>1437</v>
      </c>
    </row>
    <row r="370" spans="1:4">
      <c r="A370">
        <v>369</v>
      </c>
      <c r="B370" t="s">
        <v>1388</v>
      </c>
      <c r="C370" t="s">
        <v>1438</v>
      </c>
      <c r="D370" t="s">
        <v>1439</v>
      </c>
    </row>
    <row r="371" spans="1:4">
      <c r="A371">
        <v>370</v>
      </c>
      <c r="B371" t="s">
        <v>1440</v>
      </c>
      <c r="C371" t="s">
        <v>1440</v>
      </c>
      <c r="D371" t="s">
        <v>1441</v>
      </c>
    </row>
    <row r="372" spans="1:4">
      <c r="A372">
        <v>371</v>
      </c>
      <c r="B372" t="s">
        <v>1442</v>
      </c>
      <c r="C372" t="s">
        <v>1442</v>
      </c>
      <c r="D372" t="s">
        <v>1443</v>
      </c>
    </row>
    <row r="373" spans="1:4">
      <c r="A373">
        <v>372</v>
      </c>
      <c r="B373" t="s">
        <v>1444</v>
      </c>
      <c r="C373" t="s">
        <v>1446</v>
      </c>
      <c r="D373" t="s">
        <v>1447</v>
      </c>
    </row>
    <row r="374" spans="1:4">
      <c r="A374">
        <v>373</v>
      </c>
      <c r="B374" t="s">
        <v>1444</v>
      </c>
      <c r="C374" t="s">
        <v>1448</v>
      </c>
      <c r="D374" t="s">
        <v>1449</v>
      </c>
    </row>
    <row r="375" spans="1:4">
      <c r="A375">
        <v>374</v>
      </c>
      <c r="B375" t="s">
        <v>1444</v>
      </c>
      <c r="C375" t="s">
        <v>1450</v>
      </c>
      <c r="D375" t="s">
        <v>1451</v>
      </c>
    </row>
    <row r="376" spans="1:4">
      <c r="A376">
        <v>375</v>
      </c>
      <c r="B376" t="s">
        <v>1444</v>
      </c>
      <c r="C376" t="s">
        <v>1452</v>
      </c>
      <c r="D376" t="s">
        <v>1453</v>
      </c>
    </row>
    <row r="377" spans="1:4">
      <c r="A377">
        <v>376</v>
      </c>
      <c r="B377" t="s">
        <v>1444</v>
      </c>
      <c r="C377" t="s">
        <v>1444</v>
      </c>
      <c r="D377" t="s">
        <v>1445</v>
      </c>
    </row>
    <row r="378" spans="1:4">
      <c r="A378">
        <v>377</v>
      </c>
      <c r="B378" t="s">
        <v>1444</v>
      </c>
      <c r="C378" t="s">
        <v>1454</v>
      </c>
      <c r="D378" t="s">
        <v>1455</v>
      </c>
    </row>
    <row r="379" spans="1:4">
      <c r="A379">
        <v>378</v>
      </c>
      <c r="B379" t="s">
        <v>1444</v>
      </c>
      <c r="C379" t="s">
        <v>1456</v>
      </c>
      <c r="D379" t="s">
        <v>1457</v>
      </c>
    </row>
    <row r="380" spans="1:4">
      <c r="A380">
        <v>379</v>
      </c>
      <c r="B380" t="s">
        <v>1444</v>
      </c>
      <c r="C380" t="s">
        <v>1458</v>
      </c>
      <c r="D380" t="s">
        <v>1459</v>
      </c>
    </row>
    <row r="381" spans="1:4">
      <c r="A381">
        <v>380</v>
      </c>
      <c r="B381" t="s">
        <v>1444</v>
      </c>
      <c r="C381" t="s">
        <v>1460</v>
      </c>
      <c r="D381" t="s">
        <v>1461</v>
      </c>
    </row>
    <row r="382" spans="1:4">
      <c r="A382">
        <v>381</v>
      </c>
      <c r="B382" t="s">
        <v>1444</v>
      </c>
      <c r="C382" t="s">
        <v>1462</v>
      </c>
      <c r="D382" t="s">
        <v>1463</v>
      </c>
    </row>
    <row r="383" spans="1:4">
      <c r="A383">
        <v>382</v>
      </c>
      <c r="B383" t="s">
        <v>1444</v>
      </c>
      <c r="C383" t="s">
        <v>1464</v>
      </c>
      <c r="D383" t="s">
        <v>1465</v>
      </c>
    </row>
    <row r="384" spans="1:4">
      <c r="A384">
        <v>383</v>
      </c>
      <c r="B384" t="s">
        <v>1444</v>
      </c>
      <c r="C384" t="s">
        <v>1466</v>
      </c>
      <c r="D384" t="s">
        <v>1467</v>
      </c>
    </row>
    <row r="385" spans="1:4">
      <c r="A385">
        <v>384</v>
      </c>
      <c r="B385" t="s">
        <v>1444</v>
      </c>
      <c r="C385" t="s">
        <v>1468</v>
      </c>
      <c r="D385" t="s">
        <v>1469</v>
      </c>
    </row>
    <row r="386" spans="1:4">
      <c r="A386">
        <v>385</v>
      </c>
      <c r="B386" t="s">
        <v>1444</v>
      </c>
      <c r="C386" t="s">
        <v>1470</v>
      </c>
      <c r="D386" t="s">
        <v>1471</v>
      </c>
    </row>
    <row r="387" spans="1:4">
      <c r="A387">
        <v>386</v>
      </c>
      <c r="B387" t="s">
        <v>1444</v>
      </c>
      <c r="C387" t="s">
        <v>1472</v>
      </c>
      <c r="D387" t="s">
        <v>1473</v>
      </c>
    </row>
    <row r="388" spans="1:4">
      <c r="A388">
        <v>387</v>
      </c>
      <c r="B388" t="s">
        <v>1444</v>
      </c>
      <c r="C388" t="s">
        <v>1474</v>
      </c>
      <c r="D388" t="s">
        <v>1475</v>
      </c>
    </row>
    <row r="389" spans="1:4">
      <c r="A389">
        <v>388</v>
      </c>
      <c r="B389" t="s">
        <v>1444</v>
      </c>
      <c r="C389" t="s">
        <v>1476</v>
      </c>
      <c r="D389" t="s">
        <v>1477</v>
      </c>
    </row>
    <row r="390" spans="1:4">
      <c r="A390">
        <v>389</v>
      </c>
      <c r="B390" t="s">
        <v>1444</v>
      </c>
      <c r="C390" t="s">
        <v>1478</v>
      </c>
      <c r="D390" t="s">
        <v>1479</v>
      </c>
    </row>
    <row r="391" spans="1:4">
      <c r="A391">
        <v>390</v>
      </c>
      <c r="B391" t="s">
        <v>1444</v>
      </c>
      <c r="C391" t="s">
        <v>1480</v>
      </c>
      <c r="D391" t="s">
        <v>1481</v>
      </c>
    </row>
    <row r="392" spans="1:4">
      <c r="A392">
        <v>391</v>
      </c>
      <c r="B392" t="s">
        <v>1444</v>
      </c>
      <c r="C392" t="s">
        <v>1482</v>
      </c>
      <c r="D392" t="s">
        <v>1483</v>
      </c>
    </row>
    <row r="393" spans="1:4">
      <c r="A393">
        <v>392</v>
      </c>
      <c r="B393" t="s">
        <v>1484</v>
      </c>
      <c r="C393" t="s">
        <v>998</v>
      </c>
      <c r="D393" t="s">
        <v>1486</v>
      </c>
    </row>
    <row r="394" spans="1:4">
      <c r="A394">
        <v>393</v>
      </c>
      <c r="B394" t="s">
        <v>1484</v>
      </c>
      <c r="C394" t="s">
        <v>1487</v>
      </c>
      <c r="D394" t="s">
        <v>1488</v>
      </c>
    </row>
    <row r="395" spans="1:4">
      <c r="A395">
        <v>394</v>
      </c>
      <c r="B395" t="s">
        <v>1484</v>
      </c>
      <c r="C395" t="s">
        <v>1489</v>
      </c>
      <c r="D395" t="s">
        <v>1490</v>
      </c>
    </row>
    <row r="396" spans="1:4">
      <c r="A396">
        <v>395</v>
      </c>
      <c r="B396" t="s">
        <v>1484</v>
      </c>
      <c r="C396" t="s">
        <v>1491</v>
      </c>
      <c r="D396" t="s">
        <v>1492</v>
      </c>
    </row>
    <row r="397" spans="1:4">
      <c r="A397">
        <v>396</v>
      </c>
      <c r="B397" t="s">
        <v>1484</v>
      </c>
      <c r="C397" t="s">
        <v>1493</v>
      </c>
      <c r="D397" t="s">
        <v>1494</v>
      </c>
    </row>
    <row r="398" spans="1:4">
      <c r="A398">
        <v>397</v>
      </c>
      <c r="B398" t="s">
        <v>1484</v>
      </c>
      <c r="C398" t="s">
        <v>1495</v>
      </c>
      <c r="D398" t="s">
        <v>1496</v>
      </c>
    </row>
    <row r="399" spans="1:4">
      <c r="A399">
        <v>398</v>
      </c>
      <c r="B399" t="s">
        <v>1484</v>
      </c>
      <c r="C399" t="s">
        <v>1484</v>
      </c>
      <c r="D399" t="s">
        <v>1485</v>
      </c>
    </row>
    <row r="400" spans="1:4">
      <c r="A400">
        <v>399</v>
      </c>
      <c r="B400" t="s">
        <v>1484</v>
      </c>
      <c r="C400" t="s">
        <v>1497</v>
      </c>
      <c r="D400" t="s">
        <v>1498</v>
      </c>
    </row>
    <row r="401" spans="1:4">
      <c r="A401">
        <v>400</v>
      </c>
      <c r="B401" t="s">
        <v>1484</v>
      </c>
      <c r="C401" t="s">
        <v>1499</v>
      </c>
      <c r="D401" t="s">
        <v>1500</v>
      </c>
    </row>
    <row r="402" spans="1:4">
      <c r="A402">
        <v>401</v>
      </c>
      <c r="B402" t="s">
        <v>1484</v>
      </c>
      <c r="C402" t="s">
        <v>1501</v>
      </c>
      <c r="D402" t="s">
        <v>1502</v>
      </c>
    </row>
    <row r="403" spans="1:4">
      <c r="A403">
        <v>402</v>
      </c>
      <c r="B403" t="s">
        <v>1484</v>
      </c>
      <c r="C403" t="s">
        <v>1503</v>
      </c>
      <c r="D403" t="s">
        <v>1504</v>
      </c>
    </row>
    <row r="404" spans="1:4">
      <c r="A404">
        <v>403</v>
      </c>
      <c r="B404" t="s">
        <v>1484</v>
      </c>
      <c r="C404" t="s">
        <v>1505</v>
      </c>
      <c r="D404" t="s">
        <v>1506</v>
      </c>
    </row>
    <row r="405" spans="1:4">
      <c r="A405">
        <v>404</v>
      </c>
      <c r="B405" t="s">
        <v>1484</v>
      </c>
      <c r="C405" t="s">
        <v>1507</v>
      </c>
      <c r="D405" t="s">
        <v>1508</v>
      </c>
    </row>
    <row r="406" spans="1:4">
      <c r="A406">
        <v>405</v>
      </c>
      <c r="B406" t="s">
        <v>1484</v>
      </c>
      <c r="C406" t="s">
        <v>1509</v>
      </c>
      <c r="D406" t="s">
        <v>1510</v>
      </c>
    </row>
    <row r="407" spans="1:4">
      <c r="A407">
        <v>406</v>
      </c>
      <c r="B407" t="s">
        <v>1484</v>
      </c>
      <c r="C407" t="s">
        <v>1511</v>
      </c>
      <c r="D407" t="s">
        <v>1512</v>
      </c>
    </row>
    <row r="408" spans="1:4">
      <c r="A408">
        <v>407</v>
      </c>
      <c r="B408" t="s">
        <v>1484</v>
      </c>
      <c r="C408" t="s">
        <v>1513</v>
      </c>
      <c r="D408" t="s">
        <v>1514</v>
      </c>
    </row>
    <row r="409" spans="1:4">
      <c r="A409">
        <v>408</v>
      </c>
      <c r="B409" t="s">
        <v>1484</v>
      </c>
      <c r="C409" t="s">
        <v>1515</v>
      </c>
      <c r="D409" t="s">
        <v>1516</v>
      </c>
    </row>
    <row r="410" spans="1:4">
      <c r="A410">
        <v>409</v>
      </c>
      <c r="B410" t="s">
        <v>1517</v>
      </c>
      <c r="C410" t="s">
        <v>1519</v>
      </c>
      <c r="D410" t="s">
        <v>1520</v>
      </c>
    </row>
    <row r="411" spans="1:4">
      <c r="A411">
        <v>410</v>
      </c>
      <c r="B411" t="s">
        <v>1517</v>
      </c>
      <c r="C411" t="s">
        <v>1521</v>
      </c>
      <c r="D411" t="s">
        <v>1522</v>
      </c>
    </row>
    <row r="412" spans="1:4">
      <c r="A412">
        <v>411</v>
      </c>
      <c r="B412" t="s">
        <v>1517</v>
      </c>
      <c r="C412" t="s">
        <v>1523</v>
      </c>
      <c r="D412" t="s">
        <v>1524</v>
      </c>
    </row>
    <row r="413" spans="1:4">
      <c r="A413">
        <v>412</v>
      </c>
      <c r="B413" t="s">
        <v>1517</v>
      </c>
      <c r="C413" t="s">
        <v>1525</v>
      </c>
      <c r="D413" t="s">
        <v>1526</v>
      </c>
    </row>
    <row r="414" spans="1:4">
      <c r="A414">
        <v>413</v>
      </c>
      <c r="B414" t="s">
        <v>1517</v>
      </c>
      <c r="C414" t="s">
        <v>1527</v>
      </c>
      <c r="D414" t="s">
        <v>1528</v>
      </c>
    </row>
    <row r="415" spans="1:4">
      <c r="A415">
        <v>414</v>
      </c>
      <c r="B415" t="s">
        <v>1517</v>
      </c>
      <c r="C415" t="s">
        <v>1529</v>
      </c>
      <c r="D415" t="s">
        <v>1530</v>
      </c>
    </row>
    <row r="416" spans="1:4">
      <c r="A416">
        <v>415</v>
      </c>
      <c r="B416" t="s">
        <v>1517</v>
      </c>
      <c r="C416" t="s">
        <v>1531</v>
      </c>
      <c r="D416" t="s">
        <v>1532</v>
      </c>
    </row>
    <row r="417" spans="1:4">
      <c r="A417">
        <v>416</v>
      </c>
      <c r="B417" t="s">
        <v>1517</v>
      </c>
      <c r="C417" t="s">
        <v>1533</v>
      </c>
      <c r="D417" t="s">
        <v>1534</v>
      </c>
    </row>
    <row r="418" spans="1:4">
      <c r="A418">
        <v>417</v>
      </c>
      <c r="B418" t="s">
        <v>1517</v>
      </c>
      <c r="C418" t="s">
        <v>1535</v>
      </c>
      <c r="D418" t="s">
        <v>1536</v>
      </c>
    </row>
    <row r="419" spans="1:4">
      <c r="A419">
        <v>418</v>
      </c>
      <c r="B419" t="s">
        <v>1517</v>
      </c>
      <c r="C419" t="s">
        <v>1537</v>
      </c>
      <c r="D419" t="s">
        <v>1538</v>
      </c>
    </row>
    <row r="420" spans="1:4">
      <c r="A420">
        <v>419</v>
      </c>
      <c r="B420" t="s">
        <v>1517</v>
      </c>
      <c r="C420" t="s">
        <v>1539</v>
      </c>
      <c r="D420" t="s">
        <v>1540</v>
      </c>
    </row>
    <row r="421" spans="1:4">
      <c r="A421">
        <v>420</v>
      </c>
      <c r="B421" t="s">
        <v>1517</v>
      </c>
      <c r="C421" t="s">
        <v>1517</v>
      </c>
      <c r="D421" t="s">
        <v>1518</v>
      </c>
    </row>
    <row r="422" spans="1:4">
      <c r="A422">
        <v>421</v>
      </c>
      <c r="B422" t="s">
        <v>1517</v>
      </c>
      <c r="C422" t="s">
        <v>1541</v>
      </c>
      <c r="D422" t="s">
        <v>1542</v>
      </c>
    </row>
    <row r="423" spans="1:4">
      <c r="A423">
        <v>422</v>
      </c>
      <c r="B423" t="s">
        <v>1517</v>
      </c>
      <c r="C423" t="s">
        <v>1543</v>
      </c>
      <c r="D423" t="s">
        <v>1544</v>
      </c>
    </row>
    <row r="424" spans="1:4">
      <c r="A424">
        <v>423</v>
      </c>
      <c r="B424" t="s">
        <v>1517</v>
      </c>
      <c r="C424" t="s">
        <v>1545</v>
      </c>
      <c r="D424" t="s">
        <v>1546</v>
      </c>
    </row>
    <row r="425" spans="1:4">
      <c r="A425">
        <v>424</v>
      </c>
      <c r="B425" t="s">
        <v>1517</v>
      </c>
      <c r="C425" t="s">
        <v>1192</v>
      </c>
      <c r="D425" t="s">
        <v>1547</v>
      </c>
    </row>
    <row r="426" spans="1:4">
      <c r="A426">
        <v>425</v>
      </c>
      <c r="B426" t="s">
        <v>1517</v>
      </c>
      <c r="C426" t="s">
        <v>1548</v>
      </c>
      <c r="D426" t="s">
        <v>1549</v>
      </c>
    </row>
    <row r="427" spans="1:4">
      <c r="A427">
        <v>426</v>
      </c>
      <c r="B427" t="s">
        <v>1517</v>
      </c>
      <c r="C427" t="s">
        <v>1550</v>
      </c>
      <c r="D427" t="s">
        <v>1551</v>
      </c>
    </row>
    <row r="428" spans="1:4">
      <c r="A428">
        <v>427</v>
      </c>
      <c r="B428" t="s">
        <v>1517</v>
      </c>
      <c r="C428" t="s">
        <v>1552</v>
      </c>
      <c r="D428" t="s">
        <v>1553</v>
      </c>
    </row>
    <row r="429" spans="1:4">
      <c r="A429">
        <v>428</v>
      </c>
      <c r="B429" t="s">
        <v>1517</v>
      </c>
      <c r="C429" t="s">
        <v>1554</v>
      </c>
      <c r="D429" t="s">
        <v>1555</v>
      </c>
    </row>
    <row r="430" spans="1:4">
      <c r="A430">
        <v>429</v>
      </c>
      <c r="B430" t="s">
        <v>1517</v>
      </c>
      <c r="C430" t="s">
        <v>1556</v>
      </c>
      <c r="D430" t="s">
        <v>1557</v>
      </c>
    </row>
    <row r="431" spans="1:4">
      <c r="A431">
        <v>430</v>
      </c>
      <c r="B431" t="s">
        <v>1517</v>
      </c>
      <c r="C431" t="s">
        <v>1558</v>
      </c>
      <c r="D431" t="s">
        <v>1559</v>
      </c>
    </row>
    <row r="432" spans="1:4">
      <c r="A432">
        <v>431</v>
      </c>
      <c r="B432" t="s">
        <v>1517</v>
      </c>
      <c r="C432" t="s">
        <v>799</v>
      </c>
      <c r="D432" t="s">
        <v>1560</v>
      </c>
    </row>
    <row r="433" spans="1:4">
      <c r="A433">
        <v>432</v>
      </c>
      <c r="B433" t="s">
        <v>1517</v>
      </c>
      <c r="C433" t="s">
        <v>1561</v>
      </c>
      <c r="D433" t="s">
        <v>1562</v>
      </c>
    </row>
    <row r="434" spans="1:4">
      <c r="A434">
        <v>433</v>
      </c>
      <c r="B434" t="s">
        <v>1563</v>
      </c>
      <c r="C434" t="s">
        <v>1565</v>
      </c>
      <c r="D434" t="s">
        <v>1566</v>
      </c>
    </row>
    <row r="435" spans="1:4">
      <c r="A435">
        <v>434</v>
      </c>
      <c r="B435" t="s">
        <v>1563</v>
      </c>
      <c r="C435" t="s">
        <v>1567</v>
      </c>
      <c r="D435" t="s">
        <v>1568</v>
      </c>
    </row>
    <row r="436" spans="1:4">
      <c r="A436">
        <v>435</v>
      </c>
      <c r="B436" t="s">
        <v>1563</v>
      </c>
      <c r="C436" t="s">
        <v>1569</v>
      </c>
      <c r="D436" t="s">
        <v>1570</v>
      </c>
    </row>
    <row r="437" spans="1:4">
      <c r="A437">
        <v>436</v>
      </c>
      <c r="B437" t="s">
        <v>1563</v>
      </c>
      <c r="C437" t="s">
        <v>1571</v>
      </c>
      <c r="D437" t="s">
        <v>1572</v>
      </c>
    </row>
    <row r="438" spans="1:4">
      <c r="A438">
        <v>437</v>
      </c>
      <c r="B438" t="s">
        <v>1563</v>
      </c>
      <c r="C438" t="s">
        <v>1573</v>
      </c>
      <c r="D438" t="s">
        <v>1574</v>
      </c>
    </row>
    <row r="439" spans="1:4">
      <c r="A439">
        <v>438</v>
      </c>
      <c r="B439" t="s">
        <v>1563</v>
      </c>
      <c r="C439" t="s">
        <v>1575</v>
      </c>
      <c r="D439" t="s">
        <v>1576</v>
      </c>
    </row>
    <row r="440" spans="1:4">
      <c r="A440">
        <v>439</v>
      </c>
      <c r="B440" t="s">
        <v>1563</v>
      </c>
      <c r="C440" t="s">
        <v>1577</v>
      </c>
      <c r="D440" t="s">
        <v>1578</v>
      </c>
    </row>
    <row r="441" spans="1:4">
      <c r="A441">
        <v>440</v>
      </c>
      <c r="B441" t="s">
        <v>1563</v>
      </c>
      <c r="C441" t="s">
        <v>1579</v>
      </c>
      <c r="D441" t="s">
        <v>1580</v>
      </c>
    </row>
    <row r="442" spans="1:4">
      <c r="A442">
        <v>441</v>
      </c>
      <c r="B442" t="s">
        <v>1563</v>
      </c>
      <c r="C442" t="s">
        <v>1581</v>
      </c>
      <c r="D442" t="s">
        <v>1582</v>
      </c>
    </row>
    <row r="443" spans="1:4">
      <c r="A443">
        <v>442</v>
      </c>
      <c r="B443" t="s">
        <v>1563</v>
      </c>
      <c r="C443" t="s">
        <v>1563</v>
      </c>
      <c r="D443" t="s">
        <v>1564</v>
      </c>
    </row>
    <row r="444" spans="1:4">
      <c r="A444">
        <v>443</v>
      </c>
      <c r="B444" t="s">
        <v>1563</v>
      </c>
      <c r="C444" t="s">
        <v>1583</v>
      </c>
      <c r="D444" t="s">
        <v>1584</v>
      </c>
    </row>
    <row r="445" spans="1:4">
      <c r="A445">
        <v>444</v>
      </c>
      <c r="B445" t="s">
        <v>1563</v>
      </c>
      <c r="C445" t="s">
        <v>1585</v>
      </c>
      <c r="D445" t="s">
        <v>1586</v>
      </c>
    </row>
    <row r="446" spans="1:4">
      <c r="A446">
        <v>445</v>
      </c>
      <c r="B446" t="s">
        <v>1563</v>
      </c>
      <c r="C446" t="s">
        <v>1587</v>
      </c>
      <c r="D446" t="s">
        <v>1588</v>
      </c>
    </row>
    <row r="447" spans="1:4">
      <c r="A447">
        <v>446</v>
      </c>
      <c r="B447" t="s">
        <v>1563</v>
      </c>
      <c r="C447" t="s">
        <v>1589</v>
      </c>
      <c r="D447" t="s">
        <v>1590</v>
      </c>
    </row>
    <row r="448" spans="1:4">
      <c r="A448">
        <v>447</v>
      </c>
      <c r="B448" t="s">
        <v>1563</v>
      </c>
      <c r="C448" t="s">
        <v>1591</v>
      </c>
      <c r="D448" t="s">
        <v>1592</v>
      </c>
    </row>
    <row r="449" spans="1:4">
      <c r="A449">
        <v>448</v>
      </c>
      <c r="B449" t="s">
        <v>1563</v>
      </c>
      <c r="C449" t="s">
        <v>1593</v>
      </c>
      <c r="D449" t="s">
        <v>1594</v>
      </c>
    </row>
    <row r="450" spans="1:4">
      <c r="A450">
        <v>449</v>
      </c>
      <c r="B450" t="s">
        <v>1563</v>
      </c>
      <c r="C450" t="s">
        <v>1325</v>
      </c>
      <c r="D450" t="s">
        <v>1595</v>
      </c>
    </row>
    <row r="451" spans="1:4">
      <c r="A451">
        <v>450</v>
      </c>
      <c r="B451" t="s">
        <v>1563</v>
      </c>
      <c r="C451" t="s">
        <v>1376</v>
      </c>
      <c r="D451" t="s">
        <v>1596</v>
      </c>
    </row>
    <row r="452" spans="1:4">
      <c r="A452">
        <v>451</v>
      </c>
      <c r="B452" t="s">
        <v>1563</v>
      </c>
      <c r="C452" t="s">
        <v>1597</v>
      </c>
      <c r="D452" t="s">
        <v>1598</v>
      </c>
    </row>
    <row r="453" spans="1:4">
      <c r="A453">
        <v>452</v>
      </c>
      <c r="B453" t="s">
        <v>1563</v>
      </c>
      <c r="C453" t="s">
        <v>1599</v>
      </c>
      <c r="D453" t="s">
        <v>1600</v>
      </c>
    </row>
    <row r="454" spans="1:4">
      <c r="A454">
        <v>453</v>
      </c>
      <c r="B454" t="s">
        <v>1563</v>
      </c>
      <c r="C454" t="s">
        <v>1601</v>
      </c>
      <c r="D454" t="s">
        <v>1602</v>
      </c>
    </row>
    <row r="455" spans="1:4">
      <c r="A455">
        <v>454</v>
      </c>
      <c r="B455" t="s">
        <v>1563</v>
      </c>
      <c r="C455" t="s">
        <v>1603</v>
      </c>
      <c r="D455" t="s">
        <v>1604</v>
      </c>
    </row>
    <row r="456" spans="1:4">
      <c r="A456">
        <v>455</v>
      </c>
      <c r="B456" t="s">
        <v>1563</v>
      </c>
      <c r="C456" t="s">
        <v>1605</v>
      </c>
      <c r="D456" t="s">
        <v>1606</v>
      </c>
    </row>
    <row r="457" spans="1:4">
      <c r="A457">
        <v>456</v>
      </c>
      <c r="B457" t="s">
        <v>1563</v>
      </c>
      <c r="C457" t="s">
        <v>1607</v>
      </c>
      <c r="D457" t="s">
        <v>1608</v>
      </c>
    </row>
    <row r="458" spans="1:4">
      <c r="A458">
        <v>457</v>
      </c>
      <c r="B458" t="s">
        <v>1563</v>
      </c>
      <c r="C458" t="s">
        <v>1609</v>
      </c>
      <c r="D458" t="s">
        <v>1610</v>
      </c>
    </row>
    <row r="459" spans="1:4">
      <c r="A459">
        <v>458</v>
      </c>
      <c r="B459" t="s">
        <v>1611</v>
      </c>
      <c r="C459" t="s">
        <v>1613</v>
      </c>
      <c r="D459" t="s">
        <v>1614</v>
      </c>
    </row>
    <row r="460" spans="1:4">
      <c r="A460">
        <v>459</v>
      </c>
      <c r="B460" t="s">
        <v>1611</v>
      </c>
      <c r="C460" t="s">
        <v>1615</v>
      </c>
      <c r="D460" t="s">
        <v>1616</v>
      </c>
    </row>
    <row r="461" spans="1:4">
      <c r="A461">
        <v>460</v>
      </c>
      <c r="B461" t="s">
        <v>1611</v>
      </c>
      <c r="C461" t="s">
        <v>1617</v>
      </c>
      <c r="D461" t="s">
        <v>1618</v>
      </c>
    </row>
    <row r="462" spans="1:4">
      <c r="A462">
        <v>461</v>
      </c>
      <c r="B462" t="s">
        <v>1611</v>
      </c>
      <c r="C462" t="s">
        <v>1619</v>
      </c>
      <c r="D462" t="s">
        <v>1620</v>
      </c>
    </row>
    <row r="463" spans="1:4">
      <c r="A463">
        <v>462</v>
      </c>
      <c r="B463" t="s">
        <v>1611</v>
      </c>
      <c r="C463" t="s">
        <v>1621</v>
      </c>
      <c r="D463" t="s">
        <v>1622</v>
      </c>
    </row>
    <row r="464" spans="1:4">
      <c r="A464">
        <v>463</v>
      </c>
      <c r="B464" t="s">
        <v>1611</v>
      </c>
      <c r="C464" t="s">
        <v>1611</v>
      </c>
      <c r="D464" t="s">
        <v>1612</v>
      </c>
    </row>
    <row r="465" spans="1:4">
      <c r="A465">
        <v>464</v>
      </c>
      <c r="B465" t="s">
        <v>1611</v>
      </c>
      <c r="C465" t="s">
        <v>1623</v>
      </c>
      <c r="D465" t="s">
        <v>1624</v>
      </c>
    </row>
    <row r="466" spans="1:4">
      <c r="A466">
        <v>465</v>
      </c>
      <c r="B466" t="s">
        <v>1611</v>
      </c>
      <c r="C466" t="s">
        <v>1625</v>
      </c>
      <c r="D466" t="s">
        <v>1626</v>
      </c>
    </row>
    <row r="467" spans="1:4">
      <c r="A467">
        <v>466</v>
      </c>
      <c r="B467" t="s">
        <v>1611</v>
      </c>
      <c r="C467" t="s">
        <v>1627</v>
      </c>
      <c r="D467" t="s">
        <v>1628</v>
      </c>
    </row>
    <row r="468" spans="1:4">
      <c r="A468">
        <v>467</v>
      </c>
      <c r="B468" t="s">
        <v>1611</v>
      </c>
      <c r="C468" t="s">
        <v>1629</v>
      </c>
      <c r="D468" t="s">
        <v>1630</v>
      </c>
    </row>
    <row r="469" spans="1:4">
      <c r="A469">
        <v>468</v>
      </c>
      <c r="B469" t="s">
        <v>1611</v>
      </c>
      <c r="C469" t="s">
        <v>1631</v>
      </c>
      <c r="D469" t="s">
        <v>1632</v>
      </c>
    </row>
    <row r="470" spans="1:4">
      <c r="A470">
        <v>469</v>
      </c>
      <c r="B470" t="s">
        <v>1611</v>
      </c>
      <c r="C470" t="s">
        <v>1633</v>
      </c>
      <c r="D470" t="s">
        <v>1634</v>
      </c>
    </row>
    <row r="471" spans="1:4">
      <c r="A471">
        <v>470</v>
      </c>
      <c r="B471" t="s">
        <v>1611</v>
      </c>
      <c r="C471" t="s">
        <v>1635</v>
      </c>
      <c r="D471" t="s">
        <v>1636</v>
      </c>
    </row>
    <row r="472" spans="1:4">
      <c r="A472">
        <v>471</v>
      </c>
      <c r="B472" t="s">
        <v>1611</v>
      </c>
      <c r="C472" t="s">
        <v>1637</v>
      </c>
      <c r="D472" t="s">
        <v>1638</v>
      </c>
    </row>
    <row r="473" spans="1:4">
      <c r="A473">
        <v>472</v>
      </c>
      <c r="B473" t="s">
        <v>1611</v>
      </c>
      <c r="C473" t="s">
        <v>1639</v>
      </c>
      <c r="D473" t="s">
        <v>1640</v>
      </c>
    </row>
    <row r="474" spans="1:4">
      <c r="A474">
        <v>473</v>
      </c>
      <c r="B474" t="s">
        <v>1611</v>
      </c>
      <c r="C474" t="s">
        <v>1641</v>
      </c>
      <c r="D474" t="s">
        <v>1642</v>
      </c>
    </row>
    <row r="475" spans="1:4">
      <c r="A475">
        <v>474</v>
      </c>
      <c r="B475" t="s">
        <v>1611</v>
      </c>
      <c r="C475" t="s">
        <v>1643</v>
      </c>
      <c r="D475" t="s">
        <v>1644</v>
      </c>
    </row>
    <row r="476" spans="1:4">
      <c r="A476">
        <v>475</v>
      </c>
      <c r="B476" t="s">
        <v>1611</v>
      </c>
      <c r="C476" t="s">
        <v>1645</v>
      </c>
      <c r="D476" t="s">
        <v>1646</v>
      </c>
    </row>
    <row r="477" spans="1:4">
      <c r="A477">
        <v>476</v>
      </c>
      <c r="B477" t="s">
        <v>1647</v>
      </c>
      <c r="C477" t="s">
        <v>761</v>
      </c>
      <c r="D477" t="s">
        <v>1649</v>
      </c>
    </row>
    <row r="478" spans="1:4">
      <c r="A478">
        <v>477</v>
      </c>
      <c r="B478" t="s">
        <v>1647</v>
      </c>
      <c r="C478" t="s">
        <v>1650</v>
      </c>
      <c r="D478" t="s">
        <v>1651</v>
      </c>
    </row>
    <row r="479" spans="1:4">
      <c r="A479">
        <v>478</v>
      </c>
      <c r="B479" t="s">
        <v>1647</v>
      </c>
      <c r="C479" t="s">
        <v>1652</v>
      </c>
      <c r="D479" t="s">
        <v>1653</v>
      </c>
    </row>
    <row r="480" spans="1:4">
      <c r="A480">
        <v>479</v>
      </c>
      <c r="B480" t="s">
        <v>1647</v>
      </c>
      <c r="C480" t="s">
        <v>1654</v>
      </c>
      <c r="D480" t="s">
        <v>1655</v>
      </c>
    </row>
    <row r="481" spans="1:4">
      <c r="A481">
        <v>480</v>
      </c>
      <c r="B481" t="s">
        <v>1647</v>
      </c>
      <c r="C481" t="s">
        <v>1656</v>
      </c>
      <c r="D481" t="s">
        <v>1657</v>
      </c>
    </row>
    <row r="482" spans="1:4">
      <c r="A482">
        <v>481</v>
      </c>
      <c r="B482" t="s">
        <v>1647</v>
      </c>
      <c r="C482" t="s">
        <v>1658</v>
      </c>
      <c r="D482" t="s">
        <v>1659</v>
      </c>
    </row>
    <row r="483" spans="1:4">
      <c r="A483">
        <v>482</v>
      </c>
      <c r="B483" t="s">
        <v>1647</v>
      </c>
      <c r="C483" t="s">
        <v>1647</v>
      </c>
      <c r="D483" t="s">
        <v>1648</v>
      </c>
    </row>
    <row r="484" spans="1:4">
      <c r="A484">
        <v>483</v>
      </c>
      <c r="B484" t="s">
        <v>1647</v>
      </c>
      <c r="C484" t="s">
        <v>1660</v>
      </c>
      <c r="D484" t="s">
        <v>1661</v>
      </c>
    </row>
    <row r="485" spans="1:4">
      <c r="A485">
        <v>484</v>
      </c>
      <c r="B485" t="s">
        <v>1647</v>
      </c>
      <c r="C485" t="s">
        <v>1662</v>
      </c>
      <c r="D485" t="s">
        <v>1663</v>
      </c>
    </row>
    <row r="486" spans="1:4">
      <c r="A486">
        <v>485</v>
      </c>
      <c r="B486" t="s">
        <v>1647</v>
      </c>
      <c r="C486" t="s">
        <v>1664</v>
      </c>
      <c r="D486" t="s">
        <v>1665</v>
      </c>
    </row>
    <row r="487" spans="1:4">
      <c r="A487">
        <v>486</v>
      </c>
      <c r="B487" t="s">
        <v>1647</v>
      </c>
      <c r="C487" t="s">
        <v>1666</v>
      </c>
      <c r="D487" t="s">
        <v>1667</v>
      </c>
    </row>
    <row r="488" spans="1:4">
      <c r="A488">
        <v>487</v>
      </c>
      <c r="B488" t="s">
        <v>1647</v>
      </c>
      <c r="C488" t="s">
        <v>1668</v>
      </c>
      <c r="D488" t="s">
        <v>1669</v>
      </c>
    </row>
    <row r="489" spans="1:4">
      <c r="A489">
        <v>488</v>
      </c>
      <c r="B489" t="s">
        <v>1647</v>
      </c>
      <c r="C489" t="s">
        <v>1670</v>
      </c>
      <c r="D489" t="s">
        <v>1671</v>
      </c>
    </row>
    <row r="490" spans="1:4">
      <c r="A490">
        <v>489</v>
      </c>
      <c r="B490" t="s">
        <v>1647</v>
      </c>
      <c r="C490" t="s">
        <v>1672</v>
      </c>
      <c r="D490" t="s">
        <v>1673</v>
      </c>
    </row>
    <row r="491" spans="1:4">
      <c r="A491">
        <v>490</v>
      </c>
      <c r="B491" t="s">
        <v>1647</v>
      </c>
      <c r="C491" t="s">
        <v>1674</v>
      </c>
      <c r="D491" t="s">
        <v>1675</v>
      </c>
    </row>
    <row r="492" spans="1:4">
      <c r="A492">
        <v>491</v>
      </c>
      <c r="B492" t="s">
        <v>1647</v>
      </c>
      <c r="C492" t="s">
        <v>1676</v>
      </c>
      <c r="D492" t="s">
        <v>1677</v>
      </c>
    </row>
    <row r="493" spans="1:4">
      <c r="A493">
        <v>492</v>
      </c>
      <c r="B493" t="s">
        <v>1647</v>
      </c>
      <c r="C493" t="s">
        <v>1678</v>
      </c>
      <c r="D493" t="s">
        <v>1679</v>
      </c>
    </row>
    <row r="494" spans="1:4">
      <c r="A494">
        <v>493</v>
      </c>
      <c r="B494" t="s">
        <v>1647</v>
      </c>
      <c r="C494" t="s">
        <v>1680</v>
      </c>
      <c r="D494" t="s">
        <v>1681</v>
      </c>
    </row>
    <row r="495" spans="1:4">
      <c r="A495">
        <v>494</v>
      </c>
      <c r="B495" t="s">
        <v>1647</v>
      </c>
      <c r="C495" t="s">
        <v>1682</v>
      </c>
      <c r="D495" t="s">
        <v>1683</v>
      </c>
    </row>
    <row r="496" spans="1:4">
      <c r="A496">
        <v>495</v>
      </c>
      <c r="B496" t="s">
        <v>1647</v>
      </c>
      <c r="C496" t="s">
        <v>1684</v>
      </c>
      <c r="D496" t="s">
        <v>1685</v>
      </c>
    </row>
    <row r="497" spans="1:4">
      <c r="A497">
        <v>496</v>
      </c>
      <c r="B497" t="s">
        <v>1647</v>
      </c>
      <c r="C497" t="s">
        <v>1686</v>
      </c>
      <c r="D497" t="s">
        <v>1687</v>
      </c>
    </row>
    <row r="498" spans="1:4">
      <c r="A498">
        <v>497</v>
      </c>
      <c r="B498" t="s">
        <v>1688</v>
      </c>
      <c r="C498" t="s">
        <v>1690</v>
      </c>
      <c r="D498" t="s">
        <v>1691</v>
      </c>
    </row>
    <row r="499" spans="1:4">
      <c r="A499">
        <v>498</v>
      </c>
      <c r="B499" t="s">
        <v>1688</v>
      </c>
      <c r="C499" t="s">
        <v>1692</v>
      </c>
      <c r="D499" t="s">
        <v>1693</v>
      </c>
    </row>
    <row r="500" spans="1:4">
      <c r="A500">
        <v>499</v>
      </c>
      <c r="B500" t="s">
        <v>1688</v>
      </c>
      <c r="C500" t="s">
        <v>1694</v>
      </c>
      <c r="D500" t="s">
        <v>1695</v>
      </c>
    </row>
    <row r="501" spans="1:4">
      <c r="A501">
        <v>500</v>
      </c>
      <c r="B501" t="s">
        <v>1688</v>
      </c>
      <c r="C501" t="s">
        <v>1696</v>
      </c>
      <c r="D501" t="s">
        <v>1697</v>
      </c>
    </row>
    <row r="502" spans="1:4">
      <c r="A502">
        <v>501</v>
      </c>
      <c r="B502" t="s">
        <v>1688</v>
      </c>
      <c r="C502" t="s">
        <v>1698</v>
      </c>
      <c r="D502" t="s">
        <v>1699</v>
      </c>
    </row>
    <row r="503" spans="1:4">
      <c r="A503">
        <v>502</v>
      </c>
      <c r="B503" t="s">
        <v>1688</v>
      </c>
      <c r="C503" t="s">
        <v>1700</v>
      </c>
      <c r="D503" t="s">
        <v>1701</v>
      </c>
    </row>
    <row r="504" spans="1:4">
      <c r="A504">
        <v>503</v>
      </c>
      <c r="B504" t="s">
        <v>1688</v>
      </c>
      <c r="C504" t="s">
        <v>1702</v>
      </c>
      <c r="D504" t="s">
        <v>1703</v>
      </c>
    </row>
    <row r="505" spans="1:4">
      <c r="A505">
        <v>504</v>
      </c>
      <c r="B505" t="s">
        <v>1688</v>
      </c>
      <c r="C505" t="s">
        <v>962</v>
      </c>
      <c r="D505" t="s">
        <v>1704</v>
      </c>
    </row>
    <row r="506" spans="1:4">
      <c r="A506">
        <v>505</v>
      </c>
      <c r="B506" t="s">
        <v>1688</v>
      </c>
      <c r="C506" t="s">
        <v>1688</v>
      </c>
      <c r="D506" t="s">
        <v>1689</v>
      </c>
    </row>
    <row r="507" spans="1:4">
      <c r="A507">
        <v>506</v>
      </c>
      <c r="B507" t="s">
        <v>1688</v>
      </c>
      <c r="C507" t="s">
        <v>1705</v>
      </c>
      <c r="D507" t="s">
        <v>1706</v>
      </c>
    </row>
    <row r="508" spans="1:4">
      <c r="A508">
        <v>507</v>
      </c>
      <c r="B508" t="s">
        <v>1688</v>
      </c>
      <c r="C508" t="s">
        <v>1707</v>
      </c>
      <c r="D508" t="s">
        <v>1708</v>
      </c>
    </row>
    <row r="509" spans="1:4">
      <c r="A509">
        <v>508</v>
      </c>
      <c r="B509" t="s">
        <v>1688</v>
      </c>
      <c r="C509" t="s">
        <v>1709</v>
      </c>
      <c r="D509" t="s">
        <v>1710</v>
      </c>
    </row>
    <row r="510" spans="1:4">
      <c r="A510">
        <v>509</v>
      </c>
      <c r="B510" t="s">
        <v>1688</v>
      </c>
      <c r="C510" t="s">
        <v>1711</v>
      </c>
      <c r="D510" t="s">
        <v>1712</v>
      </c>
    </row>
    <row r="511" spans="1:4">
      <c r="A511">
        <v>510</v>
      </c>
      <c r="B511" t="s">
        <v>1688</v>
      </c>
      <c r="C511" t="s">
        <v>1713</v>
      </c>
      <c r="D511" t="s">
        <v>1714</v>
      </c>
    </row>
    <row r="512" spans="1:4">
      <c r="A512">
        <v>511</v>
      </c>
      <c r="B512" t="s">
        <v>1688</v>
      </c>
      <c r="C512" t="s">
        <v>1715</v>
      </c>
      <c r="D512" t="s">
        <v>1716</v>
      </c>
    </row>
    <row r="513" spans="1:4">
      <c r="A513">
        <v>512</v>
      </c>
      <c r="B513" t="s">
        <v>1688</v>
      </c>
      <c r="C513" t="s">
        <v>1717</v>
      </c>
      <c r="D513" t="s">
        <v>1718</v>
      </c>
    </row>
    <row r="514" spans="1:4">
      <c r="A514">
        <v>513</v>
      </c>
      <c r="B514" t="s">
        <v>1688</v>
      </c>
      <c r="C514" t="s">
        <v>1719</v>
      </c>
      <c r="D514" t="s">
        <v>1720</v>
      </c>
    </row>
    <row r="515" spans="1:4">
      <c r="A515">
        <v>514</v>
      </c>
      <c r="B515" t="s">
        <v>1688</v>
      </c>
      <c r="C515" t="s">
        <v>1721</v>
      </c>
      <c r="D515" t="s">
        <v>1722</v>
      </c>
    </row>
    <row r="516" spans="1:4">
      <c r="A516">
        <v>515</v>
      </c>
      <c r="B516" t="s">
        <v>1688</v>
      </c>
      <c r="C516" t="s">
        <v>1723</v>
      </c>
      <c r="D516" t="s">
        <v>1724</v>
      </c>
    </row>
    <row r="517" spans="1:4">
      <c r="A517">
        <v>516</v>
      </c>
      <c r="B517" t="s">
        <v>1688</v>
      </c>
      <c r="C517" t="s">
        <v>1725</v>
      </c>
      <c r="D517" t="s">
        <v>1726</v>
      </c>
    </row>
    <row r="518" spans="1:4">
      <c r="A518">
        <v>517</v>
      </c>
      <c r="B518" t="s">
        <v>1688</v>
      </c>
      <c r="C518" t="s">
        <v>1727</v>
      </c>
      <c r="D518" t="s">
        <v>1728</v>
      </c>
    </row>
    <row r="519" spans="1:4">
      <c r="A519">
        <v>518</v>
      </c>
      <c r="B519" t="s">
        <v>1688</v>
      </c>
      <c r="C519" t="s">
        <v>1729</v>
      </c>
      <c r="D519" t="s">
        <v>1730</v>
      </c>
    </row>
    <row r="520" spans="1:4">
      <c r="A520">
        <v>519</v>
      </c>
      <c r="B520" t="s">
        <v>1688</v>
      </c>
      <c r="C520" t="s">
        <v>1731</v>
      </c>
      <c r="D520" t="s">
        <v>1732</v>
      </c>
    </row>
    <row r="521" spans="1:4">
      <c r="A521">
        <v>520</v>
      </c>
      <c r="B521" t="s">
        <v>1688</v>
      </c>
      <c r="C521" t="s">
        <v>1733</v>
      </c>
      <c r="D521" t="s">
        <v>1734</v>
      </c>
    </row>
    <row r="522" spans="1:4">
      <c r="A522">
        <v>521</v>
      </c>
      <c r="B522" t="s">
        <v>1688</v>
      </c>
      <c r="C522" t="s">
        <v>1735</v>
      </c>
      <c r="D522" t="s">
        <v>1736</v>
      </c>
    </row>
    <row r="523" spans="1:4">
      <c r="A523">
        <v>522</v>
      </c>
      <c r="B523" t="s">
        <v>1688</v>
      </c>
      <c r="C523" t="s">
        <v>1737</v>
      </c>
      <c r="D523" t="s">
        <v>1738</v>
      </c>
    </row>
    <row r="524" spans="1:4">
      <c r="A524">
        <v>523</v>
      </c>
      <c r="B524" t="s">
        <v>1688</v>
      </c>
      <c r="C524" t="s">
        <v>1739</v>
      </c>
      <c r="D524" t="s">
        <v>1740</v>
      </c>
    </row>
    <row r="525" spans="1:4">
      <c r="A525">
        <v>524</v>
      </c>
      <c r="B525" t="s">
        <v>1688</v>
      </c>
      <c r="C525" t="s">
        <v>1741</v>
      </c>
      <c r="D525" t="s">
        <v>1742</v>
      </c>
    </row>
    <row r="526" spans="1:4">
      <c r="A526">
        <v>525</v>
      </c>
      <c r="B526" t="s">
        <v>1688</v>
      </c>
      <c r="C526" t="s">
        <v>1743</v>
      </c>
      <c r="D526" t="s">
        <v>1744</v>
      </c>
    </row>
    <row r="527" spans="1:4">
      <c r="A527">
        <v>526</v>
      </c>
      <c r="B527" t="s">
        <v>1688</v>
      </c>
      <c r="C527" t="s">
        <v>1745</v>
      </c>
      <c r="D527" t="s">
        <v>1746</v>
      </c>
    </row>
    <row r="528" spans="1:4">
      <c r="A528">
        <v>527</v>
      </c>
      <c r="B528" t="s">
        <v>1688</v>
      </c>
      <c r="C528" t="s">
        <v>1747</v>
      </c>
      <c r="D528" t="s">
        <v>1748</v>
      </c>
    </row>
    <row r="529" spans="1:4">
      <c r="A529">
        <v>528</v>
      </c>
      <c r="B529" t="s">
        <v>1749</v>
      </c>
      <c r="C529" t="s">
        <v>1178</v>
      </c>
      <c r="D529" t="s">
        <v>1751</v>
      </c>
    </row>
    <row r="530" spans="1:4">
      <c r="A530">
        <v>529</v>
      </c>
      <c r="B530" t="s">
        <v>1749</v>
      </c>
      <c r="C530" t="s">
        <v>1752</v>
      </c>
      <c r="D530" t="s">
        <v>1753</v>
      </c>
    </row>
    <row r="531" spans="1:4">
      <c r="A531">
        <v>530</v>
      </c>
      <c r="B531" t="s">
        <v>1749</v>
      </c>
      <c r="C531" t="s">
        <v>1754</v>
      </c>
      <c r="D531" t="s">
        <v>1755</v>
      </c>
    </row>
    <row r="532" spans="1:4">
      <c r="A532">
        <v>531</v>
      </c>
      <c r="B532" t="s">
        <v>1749</v>
      </c>
      <c r="C532" t="s">
        <v>1756</v>
      </c>
      <c r="D532" t="s">
        <v>1757</v>
      </c>
    </row>
    <row r="533" spans="1:4">
      <c r="A533">
        <v>532</v>
      </c>
      <c r="B533" t="s">
        <v>1749</v>
      </c>
      <c r="C533" t="s">
        <v>1758</v>
      </c>
      <c r="D533" t="s">
        <v>1759</v>
      </c>
    </row>
    <row r="534" spans="1:4">
      <c r="A534">
        <v>533</v>
      </c>
      <c r="B534" t="s">
        <v>1749</v>
      </c>
      <c r="C534" t="s">
        <v>1760</v>
      </c>
      <c r="D534" t="s">
        <v>1761</v>
      </c>
    </row>
    <row r="535" spans="1:4">
      <c r="A535">
        <v>534</v>
      </c>
      <c r="B535" t="s">
        <v>1749</v>
      </c>
      <c r="C535" t="s">
        <v>1762</v>
      </c>
      <c r="D535" t="s">
        <v>1763</v>
      </c>
    </row>
    <row r="536" spans="1:4">
      <c r="A536">
        <v>535</v>
      </c>
      <c r="B536" t="s">
        <v>1749</v>
      </c>
      <c r="C536" t="s">
        <v>1764</v>
      </c>
      <c r="D536" t="s">
        <v>1765</v>
      </c>
    </row>
    <row r="537" spans="1:4">
      <c r="A537">
        <v>536</v>
      </c>
      <c r="B537" t="s">
        <v>1749</v>
      </c>
      <c r="C537" t="s">
        <v>1766</v>
      </c>
      <c r="D537" t="s">
        <v>1767</v>
      </c>
    </row>
    <row r="538" spans="1:4">
      <c r="A538">
        <v>537</v>
      </c>
      <c r="B538" t="s">
        <v>1749</v>
      </c>
      <c r="C538" t="s">
        <v>1749</v>
      </c>
      <c r="D538" t="s">
        <v>1750</v>
      </c>
    </row>
    <row r="539" spans="1:4">
      <c r="A539">
        <v>538</v>
      </c>
      <c r="B539" t="s">
        <v>1749</v>
      </c>
      <c r="C539" t="s">
        <v>1768</v>
      </c>
      <c r="D539" t="s">
        <v>1769</v>
      </c>
    </row>
    <row r="540" spans="1:4">
      <c r="A540">
        <v>539</v>
      </c>
      <c r="B540" t="s">
        <v>1749</v>
      </c>
      <c r="C540" t="s">
        <v>1770</v>
      </c>
      <c r="D540" t="s">
        <v>1771</v>
      </c>
    </row>
    <row r="541" spans="1:4">
      <c r="A541">
        <v>540</v>
      </c>
      <c r="B541" t="s">
        <v>1749</v>
      </c>
      <c r="C541" t="s">
        <v>1772</v>
      </c>
      <c r="D541" t="s">
        <v>1773</v>
      </c>
    </row>
    <row r="542" spans="1:4">
      <c r="A542">
        <v>541</v>
      </c>
      <c r="B542" t="s">
        <v>1749</v>
      </c>
      <c r="C542" t="s">
        <v>1774</v>
      </c>
      <c r="D542" t="s">
        <v>1775</v>
      </c>
    </row>
    <row r="543" spans="1:4">
      <c r="A543">
        <v>542</v>
      </c>
      <c r="B543" t="s">
        <v>1749</v>
      </c>
      <c r="C543" t="s">
        <v>1776</v>
      </c>
      <c r="D543" t="s">
        <v>1777</v>
      </c>
    </row>
    <row r="544" spans="1:4">
      <c r="A544">
        <v>543</v>
      </c>
      <c r="B544" t="s">
        <v>1749</v>
      </c>
      <c r="C544" t="s">
        <v>1778</v>
      </c>
      <c r="D544" t="s">
        <v>1779</v>
      </c>
    </row>
    <row r="545" spans="1:4">
      <c r="A545">
        <v>544</v>
      </c>
      <c r="B545" t="s">
        <v>1749</v>
      </c>
      <c r="C545" t="s">
        <v>1780</v>
      </c>
      <c r="D545" t="s">
        <v>1781</v>
      </c>
    </row>
    <row r="546" spans="1:4">
      <c r="A546">
        <v>545</v>
      </c>
      <c r="B546" t="s">
        <v>1749</v>
      </c>
      <c r="C546" t="s">
        <v>1782</v>
      </c>
      <c r="D546" t="s">
        <v>1783</v>
      </c>
    </row>
    <row r="547" spans="1:4">
      <c r="A547">
        <v>546</v>
      </c>
      <c r="B547" t="s">
        <v>1749</v>
      </c>
      <c r="C547" t="s">
        <v>1784</v>
      </c>
      <c r="D547" t="s">
        <v>1785</v>
      </c>
    </row>
    <row r="548" spans="1:4">
      <c r="A548">
        <v>547</v>
      </c>
      <c r="B548" t="s">
        <v>1749</v>
      </c>
      <c r="C548" t="s">
        <v>1786</v>
      </c>
      <c r="D548" t="s">
        <v>1787</v>
      </c>
    </row>
    <row r="549" spans="1:4">
      <c r="A549">
        <v>548</v>
      </c>
      <c r="B549" t="s">
        <v>1749</v>
      </c>
      <c r="C549" t="s">
        <v>1788</v>
      </c>
      <c r="D549" t="s">
        <v>1789</v>
      </c>
    </row>
    <row r="550" spans="1:4">
      <c r="A550">
        <v>549</v>
      </c>
      <c r="B550" t="s">
        <v>1749</v>
      </c>
      <c r="C550" t="s">
        <v>1790</v>
      </c>
      <c r="D550" t="s">
        <v>1791</v>
      </c>
    </row>
    <row r="551" spans="1:4">
      <c r="A551">
        <v>550</v>
      </c>
      <c r="B551" t="s">
        <v>1749</v>
      </c>
      <c r="C551" t="s">
        <v>1792</v>
      </c>
      <c r="D551" t="s">
        <v>1793</v>
      </c>
    </row>
    <row r="552" spans="1:4">
      <c r="A552">
        <v>551</v>
      </c>
      <c r="B552" t="s">
        <v>1749</v>
      </c>
      <c r="C552" t="s">
        <v>1794</v>
      </c>
      <c r="D552" t="s">
        <v>1795</v>
      </c>
    </row>
    <row r="553" spans="1:4">
      <c r="A553">
        <v>552</v>
      </c>
      <c r="B553" t="s">
        <v>1749</v>
      </c>
      <c r="C553" t="s">
        <v>1796</v>
      </c>
      <c r="D553" t="s">
        <v>1797</v>
      </c>
    </row>
    <row r="554" spans="1:4">
      <c r="A554">
        <v>553</v>
      </c>
      <c r="B554" t="s">
        <v>1798</v>
      </c>
      <c r="C554" t="s">
        <v>1800</v>
      </c>
      <c r="D554" t="s">
        <v>1801</v>
      </c>
    </row>
    <row r="555" spans="1:4">
      <c r="A555">
        <v>554</v>
      </c>
      <c r="B555" t="s">
        <v>1798</v>
      </c>
      <c r="C555" t="s">
        <v>1802</v>
      </c>
      <c r="D555" t="s">
        <v>1803</v>
      </c>
    </row>
    <row r="556" spans="1:4">
      <c r="A556">
        <v>555</v>
      </c>
      <c r="B556" t="s">
        <v>1798</v>
      </c>
      <c r="C556" t="s">
        <v>1804</v>
      </c>
      <c r="D556" t="s">
        <v>1805</v>
      </c>
    </row>
    <row r="557" spans="1:4">
      <c r="A557">
        <v>556</v>
      </c>
      <c r="B557" t="s">
        <v>1798</v>
      </c>
      <c r="C557" t="s">
        <v>1258</v>
      </c>
      <c r="D557" t="s">
        <v>1806</v>
      </c>
    </row>
    <row r="558" spans="1:4">
      <c r="A558">
        <v>557</v>
      </c>
      <c r="B558" t="s">
        <v>1798</v>
      </c>
      <c r="C558" t="s">
        <v>1807</v>
      </c>
      <c r="D558" t="s">
        <v>1808</v>
      </c>
    </row>
    <row r="559" spans="1:4">
      <c r="A559">
        <v>558</v>
      </c>
      <c r="B559" t="s">
        <v>1798</v>
      </c>
      <c r="C559" t="s">
        <v>1809</v>
      </c>
      <c r="D559" t="s">
        <v>1810</v>
      </c>
    </row>
    <row r="560" spans="1:4">
      <c r="A560">
        <v>559</v>
      </c>
      <c r="B560" t="s">
        <v>1798</v>
      </c>
      <c r="C560" t="s">
        <v>1811</v>
      </c>
      <c r="D560" t="s">
        <v>1812</v>
      </c>
    </row>
    <row r="561" spans="1:4">
      <c r="A561">
        <v>560</v>
      </c>
      <c r="B561" t="s">
        <v>1798</v>
      </c>
      <c r="C561" t="s">
        <v>1813</v>
      </c>
      <c r="D561" t="s">
        <v>1814</v>
      </c>
    </row>
    <row r="562" spans="1:4">
      <c r="A562">
        <v>561</v>
      </c>
      <c r="B562" t="s">
        <v>1798</v>
      </c>
      <c r="C562" t="s">
        <v>1815</v>
      </c>
      <c r="D562" t="s">
        <v>1816</v>
      </c>
    </row>
    <row r="563" spans="1:4">
      <c r="A563">
        <v>562</v>
      </c>
      <c r="B563" t="s">
        <v>1798</v>
      </c>
      <c r="C563" t="s">
        <v>1798</v>
      </c>
      <c r="D563" t="s">
        <v>1799</v>
      </c>
    </row>
    <row r="564" spans="1:4">
      <c r="A564">
        <v>563</v>
      </c>
      <c r="B564" t="s">
        <v>1798</v>
      </c>
      <c r="C564" t="s">
        <v>1817</v>
      </c>
      <c r="D564" t="s">
        <v>1818</v>
      </c>
    </row>
    <row r="565" spans="1:4">
      <c r="A565">
        <v>564</v>
      </c>
      <c r="B565" t="s">
        <v>1798</v>
      </c>
      <c r="C565" t="s">
        <v>1819</v>
      </c>
      <c r="D565" t="s">
        <v>1820</v>
      </c>
    </row>
    <row r="566" spans="1:4">
      <c r="A566">
        <v>565</v>
      </c>
      <c r="B566" t="s">
        <v>1798</v>
      </c>
      <c r="C566" t="s">
        <v>1821</v>
      </c>
      <c r="D566" t="s">
        <v>1822</v>
      </c>
    </row>
    <row r="567" spans="1:4">
      <c r="A567">
        <v>566</v>
      </c>
      <c r="B567" t="s">
        <v>1798</v>
      </c>
      <c r="C567" t="s">
        <v>1823</v>
      </c>
      <c r="D567" t="s">
        <v>1824</v>
      </c>
    </row>
    <row r="568" spans="1:4">
      <c r="A568">
        <v>567</v>
      </c>
      <c r="B568" t="s">
        <v>1798</v>
      </c>
      <c r="C568" t="s">
        <v>1825</v>
      </c>
      <c r="D568" t="s">
        <v>1826</v>
      </c>
    </row>
    <row r="569" spans="1:4">
      <c r="A569">
        <v>568</v>
      </c>
      <c r="B569" t="s">
        <v>1798</v>
      </c>
      <c r="C569" t="s">
        <v>1827</v>
      </c>
      <c r="D569" t="s">
        <v>1828</v>
      </c>
    </row>
    <row r="570" spans="1:4">
      <c r="A570">
        <v>569</v>
      </c>
      <c r="B570" t="s">
        <v>1798</v>
      </c>
      <c r="C570" t="s">
        <v>1829</v>
      </c>
      <c r="D570" t="s">
        <v>1830</v>
      </c>
    </row>
    <row r="571" spans="1:4">
      <c r="A571">
        <v>570</v>
      </c>
      <c r="B571" t="s">
        <v>1798</v>
      </c>
      <c r="C571" t="s">
        <v>1831</v>
      </c>
      <c r="D571" t="s">
        <v>1832</v>
      </c>
    </row>
    <row r="572" spans="1:4">
      <c r="A572">
        <v>571</v>
      </c>
      <c r="B572" t="s">
        <v>1798</v>
      </c>
      <c r="C572" t="s">
        <v>1833</v>
      </c>
      <c r="D572" t="s">
        <v>1834</v>
      </c>
    </row>
    <row r="573" spans="1:4">
      <c r="A573">
        <v>572</v>
      </c>
      <c r="B573" t="s">
        <v>1798</v>
      </c>
      <c r="C573" t="s">
        <v>1835</v>
      </c>
      <c r="D573" t="s">
        <v>1836</v>
      </c>
    </row>
    <row r="574" spans="1:4">
      <c r="A574">
        <v>573</v>
      </c>
      <c r="B574" t="s">
        <v>1798</v>
      </c>
      <c r="C574" t="s">
        <v>1837</v>
      </c>
      <c r="D574" t="s">
        <v>1838</v>
      </c>
    </row>
    <row r="575" spans="1:4">
      <c r="A575">
        <v>574</v>
      </c>
      <c r="B575" t="s">
        <v>1798</v>
      </c>
      <c r="C575" t="s">
        <v>1839</v>
      </c>
      <c r="D575" t="s">
        <v>1840</v>
      </c>
    </row>
    <row r="576" spans="1:4">
      <c r="A576">
        <v>575</v>
      </c>
      <c r="B576" t="s">
        <v>1798</v>
      </c>
      <c r="C576" t="s">
        <v>1841</v>
      </c>
      <c r="D576" t="s">
        <v>1842</v>
      </c>
    </row>
    <row r="577" spans="1:4">
      <c r="A577">
        <v>576</v>
      </c>
      <c r="B577" t="s">
        <v>1798</v>
      </c>
      <c r="C577" t="s">
        <v>1843</v>
      </c>
      <c r="D577" t="s">
        <v>1844</v>
      </c>
    </row>
    <row r="578" spans="1:4">
      <c r="A578">
        <v>577</v>
      </c>
      <c r="B578" t="s">
        <v>1798</v>
      </c>
      <c r="C578" t="s">
        <v>1845</v>
      </c>
      <c r="D578" t="s">
        <v>1846</v>
      </c>
    </row>
    <row r="579" spans="1:4">
      <c r="A579">
        <v>578</v>
      </c>
      <c r="B579" t="s">
        <v>1798</v>
      </c>
      <c r="C579" t="s">
        <v>1847</v>
      </c>
      <c r="D579" t="s">
        <v>1848</v>
      </c>
    </row>
    <row r="580" spans="1:4">
      <c r="A580">
        <v>579</v>
      </c>
      <c r="B580" t="s">
        <v>1849</v>
      </c>
      <c r="C580" t="s">
        <v>1851</v>
      </c>
      <c r="D580" t="s">
        <v>1852</v>
      </c>
    </row>
    <row r="581" spans="1:4">
      <c r="A581">
        <v>580</v>
      </c>
      <c r="B581" t="s">
        <v>1849</v>
      </c>
      <c r="C581" t="s">
        <v>1853</v>
      </c>
      <c r="D581" t="s">
        <v>1854</v>
      </c>
    </row>
    <row r="582" spans="1:4">
      <c r="A582">
        <v>581</v>
      </c>
      <c r="B582" t="s">
        <v>1849</v>
      </c>
      <c r="C582" t="s">
        <v>1855</v>
      </c>
      <c r="D582" t="s">
        <v>1856</v>
      </c>
    </row>
    <row r="583" spans="1:4">
      <c r="A583">
        <v>582</v>
      </c>
      <c r="B583" t="s">
        <v>1849</v>
      </c>
      <c r="C583" t="s">
        <v>1857</v>
      </c>
      <c r="D583" t="s">
        <v>1858</v>
      </c>
    </row>
    <row r="584" spans="1:4">
      <c r="A584">
        <v>583</v>
      </c>
      <c r="B584" t="s">
        <v>1849</v>
      </c>
      <c r="C584" t="s">
        <v>1859</v>
      </c>
      <c r="D584" t="s">
        <v>1860</v>
      </c>
    </row>
    <row r="585" spans="1:4">
      <c r="A585">
        <v>584</v>
      </c>
      <c r="B585" t="s">
        <v>1849</v>
      </c>
      <c r="C585" t="s">
        <v>1861</v>
      </c>
      <c r="D585" t="s">
        <v>1862</v>
      </c>
    </row>
    <row r="586" spans="1:4">
      <c r="A586">
        <v>585</v>
      </c>
      <c r="B586" t="s">
        <v>1849</v>
      </c>
      <c r="C586" t="s">
        <v>1863</v>
      </c>
      <c r="D586" t="s">
        <v>1864</v>
      </c>
    </row>
    <row r="587" spans="1:4">
      <c r="A587">
        <v>586</v>
      </c>
      <c r="B587" t="s">
        <v>1849</v>
      </c>
      <c r="C587" t="s">
        <v>1865</v>
      </c>
      <c r="D587" t="s">
        <v>1866</v>
      </c>
    </row>
    <row r="588" spans="1:4">
      <c r="A588">
        <v>587</v>
      </c>
      <c r="B588" t="s">
        <v>1849</v>
      </c>
      <c r="C588" t="s">
        <v>1867</v>
      </c>
      <c r="D588" t="s">
        <v>1868</v>
      </c>
    </row>
    <row r="589" spans="1:4">
      <c r="A589">
        <v>588</v>
      </c>
      <c r="B589" t="s">
        <v>1849</v>
      </c>
      <c r="C589" t="s">
        <v>1869</v>
      </c>
      <c r="D589" t="s">
        <v>1870</v>
      </c>
    </row>
    <row r="590" spans="1:4">
      <c r="A590">
        <v>589</v>
      </c>
      <c r="B590" t="s">
        <v>1849</v>
      </c>
      <c r="C590" t="s">
        <v>1871</v>
      </c>
      <c r="D590" t="s">
        <v>1872</v>
      </c>
    </row>
    <row r="591" spans="1:4">
      <c r="A591">
        <v>590</v>
      </c>
      <c r="B591" t="s">
        <v>1849</v>
      </c>
      <c r="C591" t="s">
        <v>1849</v>
      </c>
      <c r="D591" t="s">
        <v>1850</v>
      </c>
    </row>
    <row r="592" spans="1:4">
      <c r="A592">
        <v>591</v>
      </c>
      <c r="B592" t="s">
        <v>1849</v>
      </c>
      <c r="C592" t="s">
        <v>1873</v>
      </c>
      <c r="D592" t="s">
        <v>1874</v>
      </c>
    </row>
    <row r="593" spans="1:4">
      <c r="A593">
        <v>592</v>
      </c>
      <c r="B593" t="s">
        <v>1849</v>
      </c>
      <c r="C593" t="s">
        <v>1875</v>
      </c>
      <c r="D593" t="s">
        <v>1876</v>
      </c>
    </row>
    <row r="594" spans="1:4">
      <c r="A594">
        <v>593</v>
      </c>
      <c r="B594" t="s">
        <v>1849</v>
      </c>
      <c r="C594" t="s">
        <v>1877</v>
      </c>
      <c r="D594" t="s">
        <v>1878</v>
      </c>
    </row>
    <row r="595" spans="1:4">
      <c r="A595">
        <v>594</v>
      </c>
      <c r="B595" t="s">
        <v>1849</v>
      </c>
      <c r="C595" t="s">
        <v>1879</v>
      </c>
      <c r="D595" t="s">
        <v>1880</v>
      </c>
    </row>
    <row r="596" spans="1:4">
      <c r="A596">
        <v>595</v>
      </c>
      <c r="B596" t="s">
        <v>1849</v>
      </c>
      <c r="C596" t="s">
        <v>1881</v>
      </c>
      <c r="D596" t="s">
        <v>1882</v>
      </c>
    </row>
    <row r="597" spans="1:4">
      <c r="A597">
        <v>596</v>
      </c>
      <c r="B597" t="s">
        <v>1849</v>
      </c>
      <c r="C597" t="s">
        <v>1721</v>
      </c>
      <c r="D597" t="s">
        <v>1883</v>
      </c>
    </row>
    <row r="598" spans="1:4">
      <c r="A598">
        <v>597</v>
      </c>
      <c r="B598" t="s">
        <v>1849</v>
      </c>
      <c r="C598" t="s">
        <v>1884</v>
      </c>
      <c r="D598" t="s">
        <v>1885</v>
      </c>
    </row>
    <row r="599" spans="1:4">
      <c r="A599">
        <v>598</v>
      </c>
      <c r="B599" t="s">
        <v>1849</v>
      </c>
      <c r="C599" t="s">
        <v>1886</v>
      </c>
      <c r="D599" t="s">
        <v>1887</v>
      </c>
    </row>
    <row r="600" spans="1:4">
      <c r="A600">
        <v>599</v>
      </c>
      <c r="B600" t="s">
        <v>1849</v>
      </c>
      <c r="C600" t="s">
        <v>1888</v>
      </c>
      <c r="D600" t="s">
        <v>1889</v>
      </c>
    </row>
    <row r="601" spans="1:4">
      <c r="A601">
        <v>600</v>
      </c>
      <c r="B601" t="s">
        <v>1849</v>
      </c>
      <c r="C601" t="s">
        <v>1890</v>
      </c>
      <c r="D601" t="s">
        <v>1891</v>
      </c>
    </row>
    <row r="602" spans="1:4">
      <c r="A602">
        <v>601</v>
      </c>
      <c r="B602" t="s">
        <v>1849</v>
      </c>
      <c r="C602" t="s">
        <v>1892</v>
      </c>
      <c r="D602" t="s">
        <v>1893</v>
      </c>
    </row>
    <row r="603" spans="1:4">
      <c r="A603">
        <v>602</v>
      </c>
      <c r="B603" t="s">
        <v>1849</v>
      </c>
      <c r="C603" t="s">
        <v>1894</v>
      </c>
      <c r="D603" t="s">
        <v>1895</v>
      </c>
    </row>
    <row r="604" spans="1:4">
      <c r="A604">
        <v>603</v>
      </c>
      <c r="B604" t="s">
        <v>1849</v>
      </c>
      <c r="C604" t="s">
        <v>1896</v>
      </c>
      <c r="D604" t="s">
        <v>1897</v>
      </c>
    </row>
    <row r="605" spans="1:4">
      <c r="A605">
        <v>604</v>
      </c>
      <c r="B605" t="s">
        <v>1849</v>
      </c>
      <c r="C605" t="s">
        <v>1898</v>
      </c>
      <c r="D605" t="s">
        <v>1899</v>
      </c>
    </row>
    <row r="606" spans="1:4">
      <c r="A606">
        <v>605</v>
      </c>
      <c r="B606" t="s">
        <v>1849</v>
      </c>
      <c r="C606" t="s">
        <v>1900</v>
      </c>
      <c r="D606" t="s">
        <v>1901</v>
      </c>
    </row>
    <row r="607" spans="1:4">
      <c r="A607">
        <v>606</v>
      </c>
      <c r="B607" t="s">
        <v>1849</v>
      </c>
      <c r="C607" t="s">
        <v>1902</v>
      </c>
      <c r="D607" t="s">
        <v>1903</v>
      </c>
    </row>
    <row r="608" spans="1:4">
      <c r="A608">
        <v>607</v>
      </c>
      <c r="B608" t="s">
        <v>1849</v>
      </c>
      <c r="C608" t="s">
        <v>1904</v>
      </c>
      <c r="D608" t="s">
        <v>1905</v>
      </c>
    </row>
    <row r="609" spans="1:4">
      <c r="A609">
        <v>608</v>
      </c>
      <c r="B609" t="s">
        <v>1849</v>
      </c>
      <c r="C609" t="s">
        <v>1906</v>
      </c>
      <c r="D609" t="s">
        <v>1907</v>
      </c>
    </row>
    <row r="610" spans="1:4">
      <c r="A610">
        <v>609</v>
      </c>
      <c r="B610" t="s">
        <v>1908</v>
      </c>
      <c r="C610" t="s">
        <v>1910</v>
      </c>
      <c r="D610" t="s">
        <v>1911</v>
      </c>
    </row>
    <row r="611" spans="1:4">
      <c r="A611">
        <v>610</v>
      </c>
      <c r="B611" t="s">
        <v>1908</v>
      </c>
      <c r="C611" t="s">
        <v>1912</v>
      </c>
      <c r="D611" t="s">
        <v>1913</v>
      </c>
    </row>
    <row r="612" spans="1:4">
      <c r="A612">
        <v>611</v>
      </c>
      <c r="B612" t="s">
        <v>1908</v>
      </c>
      <c r="C612" t="s">
        <v>1914</v>
      </c>
      <c r="D612" t="s">
        <v>1915</v>
      </c>
    </row>
    <row r="613" spans="1:4">
      <c r="A613">
        <v>612</v>
      </c>
      <c r="B613" t="s">
        <v>1908</v>
      </c>
      <c r="C613" t="s">
        <v>1916</v>
      </c>
      <c r="D613" t="s">
        <v>1917</v>
      </c>
    </row>
    <row r="614" spans="1:4">
      <c r="A614">
        <v>613</v>
      </c>
      <c r="B614" t="s">
        <v>1908</v>
      </c>
      <c r="C614" t="s">
        <v>1918</v>
      </c>
      <c r="D614" t="s">
        <v>1919</v>
      </c>
    </row>
    <row r="615" spans="1:4">
      <c r="A615">
        <v>614</v>
      </c>
      <c r="B615" t="s">
        <v>1908</v>
      </c>
      <c r="C615" t="s">
        <v>1920</v>
      </c>
      <c r="D615" t="s">
        <v>1921</v>
      </c>
    </row>
    <row r="616" spans="1:4">
      <c r="A616">
        <v>615</v>
      </c>
      <c r="B616" t="s">
        <v>1908</v>
      </c>
      <c r="C616" t="s">
        <v>1922</v>
      </c>
      <c r="D616" t="s">
        <v>1923</v>
      </c>
    </row>
    <row r="617" spans="1:4">
      <c r="A617">
        <v>616</v>
      </c>
      <c r="B617" t="s">
        <v>1908</v>
      </c>
      <c r="C617" t="s">
        <v>1908</v>
      </c>
      <c r="D617" t="s">
        <v>1909</v>
      </c>
    </row>
    <row r="618" spans="1:4">
      <c r="A618">
        <v>617</v>
      </c>
      <c r="B618" t="s">
        <v>1908</v>
      </c>
      <c r="C618" t="s">
        <v>1924</v>
      </c>
      <c r="D618" t="s">
        <v>1925</v>
      </c>
    </row>
    <row r="619" spans="1:4">
      <c r="A619">
        <v>618</v>
      </c>
      <c r="B619" t="s">
        <v>1908</v>
      </c>
      <c r="C619" t="s">
        <v>1926</v>
      </c>
      <c r="D619" t="s">
        <v>1927</v>
      </c>
    </row>
    <row r="620" spans="1:4">
      <c r="A620">
        <v>619</v>
      </c>
      <c r="B620" t="s">
        <v>1908</v>
      </c>
      <c r="C620" t="s">
        <v>1928</v>
      </c>
      <c r="D620" t="s">
        <v>1929</v>
      </c>
    </row>
    <row r="621" spans="1:4">
      <c r="A621">
        <v>620</v>
      </c>
      <c r="B621" t="s">
        <v>1908</v>
      </c>
      <c r="C621" t="s">
        <v>1930</v>
      </c>
      <c r="D621" t="s">
        <v>1931</v>
      </c>
    </row>
    <row r="622" spans="1:4">
      <c r="A622">
        <v>621</v>
      </c>
      <c r="B622" t="s">
        <v>1908</v>
      </c>
      <c r="C622" t="s">
        <v>1932</v>
      </c>
      <c r="D622" t="s">
        <v>1933</v>
      </c>
    </row>
    <row r="623" spans="1:4">
      <c r="A623">
        <v>622</v>
      </c>
      <c r="B623" t="s">
        <v>1908</v>
      </c>
      <c r="C623" t="s">
        <v>1934</v>
      </c>
      <c r="D623" t="s">
        <v>1935</v>
      </c>
    </row>
    <row r="624" spans="1:4">
      <c r="A624">
        <v>623</v>
      </c>
      <c r="B624" t="s">
        <v>1908</v>
      </c>
      <c r="C624" t="s">
        <v>1936</v>
      </c>
      <c r="D624" t="s">
        <v>1937</v>
      </c>
    </row>
    <row r="625" spans="1:4">
      <c r="A625">
        <v>624</v>
      </c>
      <c r="B625" t="s">
        <v>1908</v>
      </c>
      <c r="C625" t="s">
        <v>1938</v>
      </c>
      <c r="D625" t="s">
        <v>1939</v>
      </c>
    </row>
    <row r="626" spans="1:4">
      <c r="A626">
        <v>625</v>
      </c>
      <c r="B626" t="s">
        <v>1940</v>
      </c>
      <c r="C626" t="s">
        <v>1942</v>
      </c>
      <c r="D626" t="s">
        <v>1943</v>
      </c>
    </row>
    <row r="627" spans="1:4">
      <c r="A627">
        <v>626</v>
      </c>
      <c r="B627" t="s">
        <v>1940</v>
      </c>
      <c r="C627" t="s">
        <v>1944</v>
      </c>
      <c r="D627" t="s">
        <v>1945</v>
      </c>
    </row>
    <row r="628" spans="1:4">
      <c r="A628">
        <v>627</v>
      </c>
      <c r="B628" t="s">
        <v>1940</v>
      </c>
      <c r="C628" t="s">
        <v>1946</v>
      </c>
      <c r="D628" t="s">
        <v>1947</v>
      </c>
    </row>
    <row r="629" spans="1:4">
      <c r="A629">
        <v>628</v>
      </c>
      <c r="B629" t="s">
        <v>1940</v>
      </c>
      <c r="C629" t="s">
        <v>1948</v>
      </c>
      <c r="D629" t="s">
        <v>1949</v>
      </c>
    </row>
    <row r="630" spans="1:4">
      <c r="A630">
        <v>629</v>
      </c>
      <c r="B630" t="s">
        <v>1940</v>
      </c>
      <c r="C630" t="s">
        <v>1950</v>
      </c>
      <c r="D630" t="s">
        <v>1951</v>
      </c>
    </row>
    <row r="631" spans="1:4">
      <c r="A631">
        <v>630</v>
      </c>
      <c r="B631" t="s">
        <v>1940</v>
      </c>
      <c r="C631" t="s">
        <v>1952</v>
      </c>
      <c r="D631" t="s">
        <v>1953</v>
      </c>
    </row>
    <row r="632" spans="1:4">
      <c r="A632">
        <v>631</v>
      </c>
      <c r="B632" t="s">
        <v>1940</v>
      </c>
      <c r="C632" t="s">
        <v>721</v>
      </c>
      <c r="D632" t="s">
        <v>1954</v>
      </c>
    </row>
    <row r="633" spans="1:4">
      <c r="A633">
        <v>632</v>
      </c>
      <c r="B633" t="s">
        <v>1940</v>
      </c>
      <c r="C633" t="s">
        <v>1955</v>
      </c>
      <c r="D633" t="s">
        <v>1956</v>
      </c>
    </row>
    <row r="634" spans="1:4">
      <c r="A634">
        <v>633</v>
      </c>
      <c r="B634" t="s">
        <v>1940</v>
      </c>
      <c r="C634" t="s">
        <v>1957</v>
      </c>
      <c r="D634" t="s">
        <v>1958</v>
      </c>
    </row>
    <row r="635" spans="1:4">
      <c r="A635">
        <v>634</v>
      </c>
      <c r="B635" t="s">
        <v>1940</v>
      </c>
      <c r="C635" t="s">
        <v>1940</v>
      </c>
      <c r="D635" t="s">
        <v>1941</v>
      </c>
    </row>
    <row r="636" spans="1:4">
      <c r="A636">
        <v>635</v>
      </c>
      <c r="B636" t="s">
        <v>1940</v>
      </c>
      <c r="C636" t="s">
        <v>1959</v>
      </c>
      <c r="D636" t="s">
        <v>1960</v>
      </c>
    </row>
    <row r="637" spans="1:4">
      <c r="A637">
        <v>636</v>
      </c>
      <c r="B637" t="s">
        <v>1940</v>
      </c>
      <c r="C637" t="s">
        <v>1961</v>
      </c>
      <c r="D637" t="s">
        <v>1962</v>
      </c>
    </row>
    <row r="638" spans="1:4">
      <c r="A638">
        <v>637</v>
      </c>
      <c r="B638" t="s">
        <v>1940</v>
      </c>
      <c r="C638" t="s">
        <v>1963</v>
      </c>
      <c r="D638" t="s">
        <v>1964</v>
      </c>
    </row>
    <row r="639" spans="1:4">
      <c r="A639">
        <v>638</v>
      </c>
      <c r="B639" t="s">
        <v>1940</v>
      </c>
      <c r="C639" t="s">
        <v>1965</v>
      </c>
      <c r="D639" t="s">
        <v>1966</v>
      </c>
    </row>
    <row r="640" spans="1:4">
      <c r="A640">
        <v>639</v>
      </c>
      <c r="B640" t="s">
        <v>1940</v>
      </c>
      <c r="C640" t="s">
        <v>1967</v>
      </c>
      <c r="D640" t="s">
        <v>1968</v>
      </c>
    </row>
    <row r="641" spans="1:4">
      <c r="A641">
        <v>640</v>
      </c>
      <c r="B641" t="s">
        <v>1940</v>
      </c>
      <c r="C641" t="s">
        <v>1969</v>
      </c>
      <c r="D641" t="s">
        <v>1970</v>
      </c>
    </row>
    <row r="642" spans="1:4">
      <c r="A642">
        <v>641</v>
      </c>
      <c r="B642" t="s">
        <v>1940</v>
      </c>
      <c r="C642" t="s">
        <v>1971</v>
      </c>
      <c r="D642" t="s">
        <v>1972</v>
      </c>
    </row>
    <row r="643" spans="1:4">
      <c r="A643">
        <v>642</v>
      </c>
      <c r="B643" t="s">
        <v>1940</v>
      </c>
      <c r="C643" t="s">
        <v>1973</v>
      </c>
      <c r="D643" t="s">
        <v>1974</v>
      </c>
    </row>
    <row r="644" spans="1:4">
      <c r="A644">
        <v>643</v>
      </c>
      <c r="B644" t="s">
        <v>1940</v>
      </c>
      <c r="C644" t="s">
        <v>1975</v>
      </c>
      <c r="D644" t="s">
        <v>1976</v>
      </c>
    </row>
    <row r="645" spans="1:4">
      <c r="A645">
        <v>644</v>
      </c>
      <c r="B645" t="s">
        <v>1940</v>
      </c>
      <c r="C645" t="s">
        <v>1977</v>
      </c>
      <c r="D645" t="s">
        <v>1978</v>
      </c>
    </row>
    <row r="646" spans="1:4">
      <c r="A646">
        <v>645</v>
      </c>
      <c r="B646" t="s">
        <v>1940</v>
      </c>
      <c r="C646" t="s">
        <v>1979</v>
      </c>
      <c r="D646" t="s">
        <v>1980</v>
      </c>
    </row>
    <row r="647" spans="1:4">
      <c r="A647">
        <v>646</v>
      </c>
      <c r="B647" t="s">
        <v>1981</v>
      </c>
      <c r="C647" t="s">
        <v>1983</v>
      </c>
      <c r="D647" t="s">
        <v>1984</v>
      </c>
    </row>
    <row r="648" spans="1:4">
      <c r="A648">
        <v>647</v>
      </c>
      <c r="B648" t="s">
        <v>1981</v>
      </c>
      <c r="C648" t="s">
        <v>1985</v>
      </c>
      <c r="D648" t="s">
        <v>1986</v>
      </c>
    </row>
    <row r="649" spans="1:4">
      <c r="A649">
        <v>648</v>
      </c>
      <c r="B649" t="s">
        <v>1981</v>
      </c>
      <c r="C649" t="s">
        <v>1987</v>
      </c>
      <c r="D649" t="s">
        <v>1988</v>
      </c>
    </row>
    <row r="650" spans="1:4">
      <c r="A650">
        <v>649</v>
      </c>
      <c r="B650" t="s">
        <v>1981</v>
      </c>
      <c r="C650" t="s">
        <v>1989</v>
      </c>
      <c r="D650" t="s">
        <v>1990</v>
      </c>
    </row>
    <row r="651" spans="1:4">
      <c r="A651">
        <v>650</v>
      </c>
      <c r="B651" t="s">
        <v>1981</v>
      </c>
      <c r="C651" t="s">
        <v>1991</v>
      </c>
      <c r="D651" t="s">
        <v>1992</v>
      </c>
    </row>
    <row r="652" spans="1:4">
      <c r="A652">
        <v>651</v>
      </c>
      <c r="B652" t="s">
        <v>1981</v>
      </c>
      <c r="C652" t="s">
        <v>1993</v>
      </c>
      <c r="D652" t="s">
        <v>1994</v>
      </c>
    </row>
    <row r="653" spans="1:4">
      <c r="A653">
        <v>652</v>
      </c>
      <c r="B653" t="s">
        <v>1981</v>
      </c>
      <c r="C653" t="s">
        <v>1995</v>
      </c>
      <c r="D653" t="s">
        <v>1996</v>
      </c>
    </row>
    <row r="654" spans="1:4">
      <c r="A654">
        <v>653</v>
      </c>
      <c r="B654" t="s">
        <v>1981</v>
      </c>
      <c r="C654" t="s">
        <v>1997</v>
      </c>
      <c r="D654" t="s">
        <v>1998</v>
      </c>
    </row>
    <row r="655" spans="1:4">
      <c r="A655">
        <v>654</v>
      </c>
      <c r="B655" t="s">
        <v>1981</v>
      </c>
      <c r="C655" t="s">
        <v>1999</v>
      </c>
      <c r="D655" t="s">
        <v>2000</v>
      </c>
    </row>
    <row r="656" spans="1:4">
      <c r="A656">
        <v>655</v>
      </c>
      <c r="B656" t="s">
        <v>1981</v>
      </c>
      <c r="C656" t="s">
        <v>2001</v>
      </c>
      <c r="D656" t="s">
        <v>2002</v>
      </c>
    </row>
    <row r="657" spans="1:4">
      <c r="A657">
        <v>656</v>
      </c>
      <c r="B657" t="s">
        <v>1981</v>
      </c>
      <c r="C657" t="s">
        <v>1981</v>
      </c>
      <c r="D657" t="s">
        <v>1982</v>
      </c>
    </row>
    <row r="658" spans="1:4">
      <c r="A658">
        <v>657</v>
      </c>
      <c r="B658" t="s">
        <v>1981</v>
      </c>
      <c r="C658" t="s">
        <v>2003</v>
      </c>
      <c r="D658" t="s">
        <v>2004</v>
      </c>
    </row>
    <row r="659" spans="1:4">
      <c r="A659">
        <v>658</v>
      </c>
      <c r="B659" t="s">
        <v>1981</v>
      </c>
      <c r="C659" t="s">
        <v>2005</v>
      </c>
      <c r="D659" t="s">
        <v>2006</v>
      </c>
    </row>
    <row r="660" spans="1:4">
      <c r="A660">
        <v>659</v>
      </c>
      <c r="B660" t="s">
        <v>1981</v>
      </c>
      <c r="C660" t="s">
        <v>2007</v>
      </c>
      <c r="D660" t="s">
        <v>2008</v>
      </c>
    </row>
    <row r="661" spans="1:4">
      <c r="A661">
        <v>660</v>
      </c>
      <c r="B661" t="s">
        <v>1981</v>
      </c>
      <c r="C661" t="s">
        <v>1376</v>
      </c>
      <c r="D661" t="s">
        <v>2009</v>
      </c>
    </row>
    <row r="662" spans="1:4">
      <c r="A662">
        <v>661</v>
      </c>
      <c r="B662" t="s">
        <v>1981</v>
      </c>
      <c r="C662" t="s">
        <v>2010</v>
      </c>
      <c r="D662" t="s">
        <v>2011</v>
      </c>
    </row>
    <row r="663" spans="1:4">
      <c r="A663">
        <v>662</v>
      </c>
      <c r="B663" t="s">
        <v>1981</v>
      </c>
      <c r="C663" t="s">
        <v>2012</v>
      </c>
      <c r="D663" t="s">
        <v>2013</v>
      </c>
    </row>
    <row r="664" spans="1:4">
      <c r="A664">
        <v>663</v>
      </c>
      <c r="B664" t="s">
        <v>1981</v>
      </c>
      <c r="C664" t="s">
        <v>2014</v>
      </c>
      <c r="D664" t="s">
        <v>2015</v>
      </c>
    </row>
    <row r="665" spans="1:4">
      <c r="A665">
        <v>664</v>
      </c>
      <c r="B665" t="s">
        <v>1981</v>
      </c>
      <c r="C665" t="s">
        <v>2016</v>
      </c>
      <c r="D665" t="s">
        <v>2017</v>
      </c>
    </row>
    <row r="666" spans="1:4">
      <c r="A666">
        <v>665</v>
      </c>
      <c r="B666" t="s">
        <v>1981</v>
      </c>
      <c r="C666" t="s">
        <v>2018</v>
      </c>
      <c r="D666" t="s">
        <v>2019</v>
      </c>
    </row>
    <row r="667" spans="1:4">
      <c r="A667">
        <v>666</v>
      </c>
      <c r="B667" t="s">
        <v>2020</v>
      </c>
      <c r="C667" t="s">
        <v>2022</v>
      </c>
      <c r="D667" t="s">
        <v>2023</v>
      </c>
    </row>
    <row r="668" spans="1:4">
      <c r="A668">
        <v>667</v>
      </c>
      <c r="B668" t="s">
        <v>2020</v>
      </c>
      <c r="C668" t="s">
        <v>2024</v>
      </c>
      <c r="D668" t="s">
        <v>2025</v>
      </c>
    </row>
    <row r="669" spans="1:4">
      <c r="A669">
        <v>668</v>
      </c>
      <c r="B669" t="s">
        <v>2020</v>
      </c>
      <c r="C669" t="s">
        <v>2026</v>
      </c>
      <c r="D669" t="s">
        <v>2027</v>
      </c>
    </row>
    <row r="670" spans="1:4">
      <c r="A670">
        <v>669</v>
      </c>
      <c r="B670" t="s">
        <v>2020</v>
      </c>
      <c r="C670" t="s">
        <v>2028</v>
      </c>
      <c r="D670" t="s">
        <v>2029</v>
      </c>
    </row>
    <row r="671" spans="1:4">
      <c r="A671">
        <v>670</v>
      </c>
      <c r="B671" t="s">
        <v>2020</v>
      </c>
      <c r="C671" t="s">
        <v>2030</v>
      </c>
      <c r="D671" t="s">
        <v>2031</v>
      </c>
    </row>
    <row r="672" spans="1:4">
      <c r="A672">
        <v>671</v>
      </c>
      <c r="B672" t="s">
        <v>2020</v>
      </c>
      <c r="C672" t="s">
        <v>2032</v>
      </c>
      <c r="D672" t="s">
        <v>2033</v>
      </c>
    </row>
    <row r="673" spans="1:4">
      <c r="A673">
        <v>672</v>
      </c>
      <c r="B673" t="s">
        <v>2020</v>
      </c>
      <c r="C673" t="s">
        <v>2034</v>
      </c>
      <c r="D673" t="s">
        <v>2035</v>
      </c>
    </row>
    <row r="674" spans="1:4">
      <c r="A674">
        <v>673</v>
      </c>
      <c r="B674" t="s">
        <v>2020</v>
      </c>
      <c r="C674" t="s">
        <v>2036</v>
      </c>
      <c r="D674" t="s">
        <v>2037</v>
      </c>
    </row>
    <row r="675" spans="1:4">
      <c r="A675">
        <v>674</v>
      </c>
      <c r="B675" t="s">
        <v>2020</v>
      </c>
      <c r="C675" t="s">
        <v>1768</v>
      </c>
      <c r="D675" t="s">
        <v>2038</v>
      </c>
    </row>
    <row r="676" spans="1:4">
      <c r="A676">
        <v>675</v>
      </c>
      <c r="B676" t="s">
        <v>2020</v>
      </c>
      <c r="C676" t="s">
        <v>2020</v>
      </c>
      <c r="D676" t="s">
        <v>2021</v>
      </c>
    </row>
    <row r="677" spans="1:4">
      <c r="A677">
        <v>676</v>
      </c>
      <c r="B677" t="s">
        <v>2020</v>
      </c>
      <c r="C677" t="s">
        <v>2039</v>
      </c>
      <c r="D677" t="s">
        <v>2040</v>
      </c>
    </row>
    <row r="678" spans="1:4">
      <c r="A678">
        <v>677</v>
      </c>
      <c r="B678" t="s">
        <v>2020</v>
      </c>
      <c r="C678" t="s">
        <v>2041</v>
      </c>
      <c r="D678" t="s">
        <v>2042</v>
      </c>
    </row>
    <row r="679" spans="1:4">
      <c r="A679">
        <v>678</v>
      </c>
      <c r="B679" t="s">
        <v>2020</v>
      </c>
      <c r="C679" t="s">
        <v>1230</v>
      </c>
      <c r="D679" t="s">
        <v>2043</v>
      </c>
    </row>
    <row r="680" spans="1:4">
      <c r="A680">
        <v>679</v>
      </c>
      <c r="B680" t="s">
        <v>2020</v>
      </c>
      <c r="C680" t="s">
        <v>2044</v>
      </c>
      <c r="D680" t="s">
        <v>2045</v>
      </c>
    </row>
    <row r="681" spans="1:4">
      <c r="A681">
        <v>680</v>
      </c>
      <c r="B681" t="s">
        <v>2020</v>
      </c>
      <c r="C681" t="s">
        <v>2046</v>
      </c>
      <c r="D681" t="s">
        <v>2047</v>
      </c>
    </row>
    <row r="682" spans="1:4">
      <c r="A682">
        <v>681</v>
      </c>
      <c r="B682" t="s">
        <v>2020</v>
      </c>
      <c r="C682" t="s">
        <v>2048</v>
      </c>
      <c r="D682" t="s">
        <v>2049</v>
      </c>
    </row>
    <row r="683" spans="1:4">
      <c r="A683">
        <v>682</v>
      </c>
      <c r="B683" t="s">
        <v>2020</v>
      </c>
      <c r="C683" t="s">
        <v>2050</v>
      </c>
      <c r="D683" t="s">
        <v>2051</v>
      </c>
    </row>
    <row r="684" spans="1:4">
      <c r="A684">
        <v>683</v>
      </c>
      <c r="B684" t="s">
        <v>2020</v>
      </c>
      <c r="C684" t="s">
        <v>2052</v>
      </c>
      <c r="D684" t="s">
        <v>2053</v>
      </c>
    </row>
    <row r="685" spans="1:4">
      <c r="A685">
        <v>684</v>
      </c>
      <c r="B685" t="s">
        <v>2054</v>
      </c>
      <c r="C685" t="s">
        <v>2056</v>
      </c>
      <c r="D685" t="s">
        <v>2057</v>
      </c>
    </row>
    <row r="686" spans="1:4">
      <c r="A686">
        <v>685</v>
      </c>
      <c r="B686" t="s">
        <v>2054</v>
      </c>
      <c r="C686" t="s">
        <v>2058</v>
      </c>
      <c r="D686" t="s">
        <v>2059</v>
      </c>
    </row>
    <row r="687" spans="1:4">
      <c r="A687">
        <v>686</v>
      </c>
      <c r="B687" t="s">
        <v>2054</v>
      </c>
      <c r="C687" t="s">
        <v>2060</v>
      </c>
      <c r="D687" t="s">
        <v>2061</v>
      </c>
    </row>
    <row r="688" spans="1:4">
      <c r="A688">
        <v>687</v>
      </c>
      <c r="B688" t="s">
        <v>2054</v>
      </c>
      <c r="C688" t="s">
        <v>2062</v>
      </c>
      <c r="D688" t="s">
        <v>2063</v>
      </c>
    </row>
    <row r="689" spans="1:4">
      <c r="A689">
        <v>688</v>
      </c>
      <c r="B689" t="s">
        <v>2054</v>
      </c>
      <c r="C689" t="s">
        <v>2064</v>
      </c>
      <c r="D689" t="s">
        <v>2065</v>
      </c>
    </row>
    <row r="690" spans="1:4">
      <c r="A690">
        <v>689</v>
      </c>
      <c r="B690" t="s">
        <v>2054</v>
      </c>
      <c r="C690" t="s">
        <v>2066</v>
      </c>
      <c r="D690" t="s">
        <v>2067</v>
      </c>
    </row>
    <row r="691" spans="1:4">
      <c r="A691">
        <v>690</v>
      </c>
      <c r="B691" t="s">
        <v>2054</v>
      </c>
      <c r="C691" t="s">
        <v>2068</v>
      </c>
      <c r="D691" t="s">
        <v>2069</v>
      </c>
    </row>
    <row r="692" spans="1:4">
      <c r="A692">
        <v>691</v>
      </c>
      <c r="B692" t="s">
        <v>2054</v>
      </c>
      <c r="C692" t="s">
        <v>2070</v>
      </c>
      <c r="D692" t="s">
        <v>2071</v>
      </c>
    </row>
    <row r="693" spans="1:4">
      <c r="A693">
        <v>692</v>
      </c>
      <c r="B693" t="s">
        <v>2054</v>
      </c>
      <c r="C693" t="s">
        <v>2054</v>
      </c>
      <c r="D693" t="s">
        <v>2055</v>
      </c>
    </row>
    <row r="694" spans="1:4">
      <c r="A694">
        <v>693</v>
      </c>
      <c r="B694" t="s">
        <v>2054</v>
      </c>
      <c r="C694" t="s">
        <v>2072</v>
      </c>
      <c r="D694" t="s">
        <v>2073</v>
      </c>
    </row>
    <row r="695" spans="1:4">
      <c r="A695">
        <v>694</v>
      </c>
      <c r="B695" t="s">
        <v>2054</v>
      </c>
      <c r="C695" t="s">
        <v>2074</v>
      </c>
      <c r="D695" t="s">
        <v>2075</v>
      </c>
    </row>
    <row r="696" spans="1:4">
      <c r="A696">
        <v>695</v>
      </c>
      <c r="B696" t="s">
        <v>2054</v>
      </c>
      <c r="C696" t="s">
        <v>2076</v>
      </c>
      <c r="D696" t="s">
        <v>2077</v>
      </c>
    </row>
    <row r="697" spans="1:4">
      <c r="A697">
        <v>696</v>
      </c>
      <c r="B697" t="s">
        <v>2054</v>
      </c>
      <c r="C697" t="s">
        <v>1605</v>
      </c>
      <c r="D697" t="s">
        <v>2078</v>
      </c>
    </row>
    <row r="698" spans="1:4">
      <c r="A698">
        <v>697</v>
      </c>
      <c r="B698" t="s">
        <v>2054</v>
      </c>
      <c r="C698" t="s">
        <v>2079</v>
      </c>
      <c r="D698" t="s">
        <v>2080</v>
      </c>
    </row>
    <row r="699" spans="1:4">
      <c r="A699">
        <v>698</v>
      </c>
      <c r="B699" t="s">
        <v>2054</v>
      </c>
      <c r="C699" t="s">
        <v>2081</v>
      </c>
      <c r="D699" t="s">
        <v>2082</v>
      </c>
    </row>
    <row r="700" spans="1:4">
      <c r="A700">
        <v>699</v>
      </c>
      <c r="B700" t="s">
        <v>2054</v>
      </c>
      <c r="C700" t="s">
        <v>2083</v>
      </c>
      <c r="D700" t="s">
        <v>2084</v>
      </c>
    </row>
    <row r="701" spans="1:4">
      <c r="A701">
        <v>700</v>
      </c>
      <c r="B701" t="s">
        <v>2085</v>
      </c>
      <c r="C701" t="s">
        <v>2087</v>
      </c>
      <c r="D701" t="s">
        <v>2088</v>
      </c>
    </row>
    <row r="702" spans="1:4">
      <c r="A702">
        <v>701</v>
      </c>
      <c r="B702" t="s">
        <v>2085</v>
      </c>
      <c r="C702" t="s">
        <v>2089</v>
      </c>
      <c r="D702" t="s">
        <v>2090</v>
      </c>
    </row>
    <row r="703" spans="1:4">
      <c r="A703">
        <v>702</v>
      </c>
      <c r="B703" t="s">
        <v>2085</v>
      </c>
      <c r="C703" t="s">
        <v>2091</v>
      </c>
      <c r="D703" t="s">
        <v>2092</v>
      </c>
    </row>
    <row r="704" spans="1:4">
      <c r="A704">
        <v>703</v>
      </c>
      <c r="B704" t="s">
        <v>2085</v>
      </c>
      <c r="C704" t="s">
        <v>2093</v>
      </c>
      <c r="D704" t="s">
        <v>2094</v>
      </c>
    </row>
    <row r="705" spans="1:4">
      <c r="A705">
        <v>704</v>
      </c>
      <c r="B705" t="s">
        <v>2085</v>
      </c>
      <c r="C705" t="s">
        <v>2095</v>
      </c>
      <c r="D705" t="s">
        <v>2096</v>
      </c>
    </row>
    <row r="706" spans="1:4">
      <c r="A706">
        <v>705</v>
      </c>
      <c r="B706" t="s">
        <v>2085</v>
      </c>
      <c r="C706" t="s">
        <v>2097</v>
      </c>
      <c r="D706" t="s">
        <v>2098</v>
      </c>
    </row>
    <row r="707" spans="1:4">
      <c r="A707">
        <v>706</v>
      </c>
      <c r="B707" t="s">
        <v>2085</v>
      </c>
      <c r="C707" t="s">
        <v>2099</v>
      </c>
      <c r="D707" t="s">
        <v>2100</v>
      </c>
    </row>
    <row r="708" spans="1:4">
      <c r="A708">
        <v>707</v>
      </c>
      <c r="B708" t="s">
        <v>2085</v>
      </c>
      <c r="C708" t="s">
        <v>2101</v>
      </c>
      <c r="D708" t="s">
        <v>2102</v>
      </c>
    </row>
    <row r="709" spans="1:4">
      <c r="A709">
        <v>708</v>
      </c>
      <c r="B709" t="s">
        <v>2085</v>
      </c>
      <c r="C709" t="s">
        <v>2103</v>
      </c>
      <c r="D709" t="s">
        <v>2104</v>
      </c>
    </row>
    <row r="710" spans="1:4">
      <c r="A710">
        <v>709</v>
      </c>
      <c r="B710" t="s">
        <v>2085</v>
      </c>
      <c r="C710" t="s">
        <v>2105</v>
      </c>
      <c r="D710" t="s">
        <v>2106</v>
      </c>
    </row>
    <row r="711" spans="1:4">
      <c r="A711">
        <v>710</v>
      </c>
      <c r="B711" t="s">
        <v>2085</v>
      </c>
      <c r="C711" t="s">
        <v>2107</v>
      </c>
      <c r="D711" t="s">
        <v>2108</v>
      </c>
    </row>
    <row r="712" spans="1:4">
      <c r="A712">
        <v>711</v>
      </c>
      <c r="B712" t="s">
        <v>2085</v>
      </c>
      <c r="C712" t="s">
        <v>2109</v>
      </c>
      <c r="D712" t="s">
        <v>2110</v>
      </c>
    </row>
    <row r="713" spans="1:4">
      <c r="A713">
        <v>712</v>
      </c>
      <c r="B713" t="s">
        <v>2085</v>
      </c>
      <c r="C713" t="s">
        <v>2111</v>
      </c>
      <c r="D713" t="s">
        <v>2112</v>
      </c>
    </row>
    <row r="714" spans="1:4">
      <c r="A714">
        <v>713</v>
      </c>
      <c r="B714" t="s">
        <v>2085</v>
      </c>
      <c r="C714" t="s">
        <v>2113</v>
      </c>
      <c r="D714" t="s">
        <v>2114</v>
      </c>
    </row>
    <row r="715" spans="1:4">
      <c r="A715">
        <v>714</v>
      </c>
      <c r="B715" t="s">
        <v>2085</v>
      </c>
      <c r="C715" t="s">
        <v>2115</v>
      </c>
      <c r="D715" t="s">
        <v>2116</v>
      </c>
    </row>
    <row r="716" spans="1:4">
      <c r="A716">
        <v>715</v>
      </c>
      <c r="B716" t="s">
        <v>2085</v>
      </c>
      <c r="C716" t="s">
        <v>2117</v>
      </c>
      <c r="D716" t="s">
        <v>2118</v>
      </c>
    </row>
    <row r="717" spans="1:4">
      <c r="A717">
        <v>716</v>
      </c>
      <c r="B717" t="s">
        <v>2085</v>
      </c>
      <c r="C717" t="s">
        <v>2119</v>
      </c>
      <c r="D717" t="s">
        <v>2120</v>
      </c>
    </row>
    <row r="718" spans="1:4">
      <c r="A718">
        <v>717</v>
      </c>
      <c r="B718" t="s">
        <v>2085</v>
      </c>
      <c r="C718" t="s">
        <v>2085</v>
      </c>
      <c r="D718" t="s">
        <v>2086</v>
      </c>
    </row>
    <row r="719" spans="1:4">
      <c r="A719">
        <v>718</v>
      </c>
      <c r="B719" t="s">
        <v>2085</v>
      </c>
      <c r="C719" t="s">
        <v>2121</v>
      </c>
      <c r="D719" t="s">
        <v>2122</v>
      </c>
    </row>
    <row r="720" spans="1:4">
      <c r="A720">
        <v>719</v>
      </c>
      <c r="B720" t="s">
        <v>2085</v>
      </c>
      <c r="C720" t="s">
        <v>2123</v>
      </c>
      <c r="D720" t="s">
        <v>2124</v>
      </c>
    </row>
    <row r="721" spans="1:4">
      <c r="A721">
        <v>720</v>
      </c>
      <c r="B721" t="s">
        <v>2085</v>
      </c>
      <c r="C721" t="s">
        <v>2125</v>
      </c>
      <c r="D721" t="s">
        <v>2126</v>
      </c>
    </row>
    <row r="722" spans="1:4">
      <c r="A722">
        <v>721</v>
      </c>
      <c r="B722" t="s">
        <v>2085</v>
      </c>
      <c r="C722" t="s">
        <v>982</v>
      </c>
      <c r="D722" t="s">
        <v>2127</v>
      </c>
    </row>
    <row r="723" spans="1:4">
      <c r="A723">
        <v>722</v>
      </c>
      <c r="B723" t="s">
        <v>2085</v>
      </c>
      <c r="C723" t="s">
        <v>2128</v>
      </c>
      <c r="D723" t="s">
        <v>2129</v>
      </c>
    </row>
    <row r="724" spans="1:4">
      <c r="A724">
        <v>723</v>
      </c>
      <c r="B724" t="s">
        <v>2085</v>
      </c>
      <c r="C724" t="s">
        <v>2130</v>
      </c>
      <c r="D724" t="s">
        <v>2131</v>
      </c>
    </row>
    <row r="725" spans="1:4">
      <c r="A725">
        <v>724</v>
      </c>
      <c r="B725" t="s">
        <v>2085</v>
      </c>
      <c r="C725" t="s">
        <v>2132</v>
      </c>
      <c r="D725" t="s">
        <v>2133</v>
      </c>
    </row>
    <row r="726" spans="1:4">
      <c r="A726">
        <v>725</v>
      </c>
      <c r="B726" t="s">
        <v>2085</v>
      </c>
      <c r="C726" t="s">
        <v>2134</v>
      </c>
      <c r="D726" t="s">
        <v>2135</v>
      </c>
    </row>
    <row r="727" spans="1:4">
      <c r="A727">
        <v>726</v>
      </c>
      <c r="B727" t="s">
        <v>2085</v>
      </c>
      <c r="C727" t="s">
        <v>2136</v>
      </c>
      <c r="D727" t="s">
        <v>2137</v>
      </c>
    </row>
    <row r="728" spans="1:4">
      <c r="A728">
        <v>727</v>
      </c>
      <c r="B728" t="s">
        <v>2085</v>
      </c>
      <c r="C728" t="s">
        <v>2138</v>
      </c>
      <c r="D728" t="s">
        <v>2139</v>
      </c>
    </row>
    <row r="729" spans="1:4">
      <c r="A729">
        <v>728</v>
      </c>
      <c r="B729" t="s">
        <v>2140</v>
      </c>
      <c r="C729" t="s">
        <v>2142</v>
      </c>
      <c r="D729" t="s">
        <v>2143</v>
      </c>
    </row>
    <row r="730" spans="1:4">
      <c r="A730">
        <v>729</v>
      </c>
      <c r="B730" t="s">
        <v>2140</v>
      </c>
      <c r="C730" t="s">
        <v>2144</v>
      </c>
      <c r="D730" t="s">
        <v>2145</v>
      </c>
    </row>
    <row r="731" spans="1:4">
      <c r="A731">
        <v>730</v>
      </c>
      <c r="B731" t="s">
        <v>2140</v>
      </c>
      <c r="C731" t="s">
        <v>2146</v>
      </c>
      <c r="D731" t="s">
        <v>2147</v>
      </c>
    </row>
    <row r="732" spans="1:4">
      <c r="A732">
        <v>731</v>
      </c>
      <c r="B732" t="s">
        <v>2140</v>
      </c>
      <c r="C732" t="s">
        <v>2148</v>
      </c>
      <c r="D732" t="s">
        <v>2149</v>
      </c>
    </row>
    <row r="733" spans="1:4">
      <c r="A733">
        <v>732</v>
      </c>
      <c r="B733" t="s">
        <v>2140</v>
      </c>
      <c r="C733" t="s">
        <v>2150</v>
      </c>
      <c r="D733" t="s">
        <v>2151</v>
      </c>
    </row>
    <row r="734" spans="1:4">
      <c r="A734">
        <v>733</v>
      </c>
      <c r="B734" t="s">
        <v>2140</v>
      </c>
      <c r="C734" t="s">
        <v>2152</v>
      </c>
      <c r="D734" t="s">
        <v>2153</v>
      </c>
    </row>
    <row r="735" spans="1:4">
      <c r="A735">
        <v>734</v>
      </c>
      <c r="B735" t="s">
        <v>2140</v>
      </c>
      <c r="C735" t="s">
        <v>2154</v>
      </c>
      <c r="D735" t="s">
        <v>2155</v>
      </c>
    </row>
    <row r="736" spans="1:4">
      <c r="A736">
        <v>735</v>
      </c>
      <c r="B736" t="s">
        <v>2140</v>
      </c>
      <c r="C736" t="s">
        <v>2156</v>
      </c>
      <c r="D736" t="s">
        <v>2157</v>
      </c>
    </row>
    <row r="737" spans="1:4">
      <c r="A737">
        <v>736</v>
      </c>
      <c r="B737" t="s">
        <v>2140</v>
      </c>
      <c r="C737" t="s">
        <v>2158</v>
      </c>
      <c r="D737" t="s">
        <v>2159</v>
      </c>
    </row>
    <row r="738" spans="1:4">
      <c r="A738">
        <v>737</v>
      </c>
      <c r="B738" t="s">
        <v>2140</v>
      </c>
      <c r="C738" t="s">
        <v>2160</v>
      </c>
      <c r="D738" t="s">
        <v>2161</v>
      </c>
    </row>
    <row r="739" spans="1:4">
      <c r="A739">
        <v>738</v>
      </c>
      <c r="B739" t="s">
        <v>2140</v>
      </c>
      <c r="C739" t="s">
        <v>2162</v>
      </c>
      <c r="D739" t="s">
        <v>2163</v>
      </c>
    </row>
    <row r="740" spans="1:4">
      <c r="A740">
        <v>739</v>
      </c>
      <c r="B740" t="s">
        <v>2140</v>
      </c>
      <c r="C740" t="s">
        <v>1633</v>
      </c>
      <c r="D740" t="s">
        <v>2164</v>
      </c>
    </row>
    <row r="741" spans="1:4">
      <c r="A741">
        <v>740</v>
      </c>
      <c r="B741" t="s">
        <v>2140</v>
      </c>
      <c r="C741" t="s">
        <v>2165</v>
      </c>
      <c r="D741" t="s">
        <v>2166</v>
      </c>
    </row>
    <row r="742" spans="1:4">
      <c r="A742">
        <v>741</v>
      </c>
      <c r="B742" t="s">
        <v>2140</v>
      </c>
      <c r="C742" t="s">
        <v>2167</v>
      </c>
      <c r="D742" t="s">
        <v>2168</v>
      </c>
    </row>
    <row r="743" spans="1:4">
      <c r="A743">
        <v>742</v>
      </c>
      <c r="B743" t="s">
        <v>2140</v>
      </c>
      <c r="C743" t="s">
        <v>2140</v>
      </c>
      <c r="D743" t="s">
        <v>2141</v>
      </c>
    </row>
    <row r="744" spans="1:4">
      <c r="A744">
        <v>743</v>
      </c>
      <c r="B744" t="s">
        <v>2140</v>
      </c>
      <c r="C744" t="s">
        <v>2169</v>
      </c>
      <c r="D744" t="s">
        <v>2170</v>
      </c>
    </row>
    <row r="745" spans="1:4">
      <c r="A745">
        <v>744</v>
      </c>
      <c r="B745" t="s">
        <v>2140</v>
      </c>
      <c r="C745" t="s">
        <v>2171</v>
      </c>
      <c r="D745" t="s">
        <v>2172</v>
      </c>
    </row>
    <row r="746" spans="1:4">
      <c r="A746">
        <v>745</v>
      </c>
      <c r="B746" t="s">
        <v>2140</v>
      </c>
      <c r="C746" t="s">
        <v>2173</v>
      </c>
      <c r="D746" t="s">
        <v>2174</v>
      </c>
    </row>
    <row r="747" spans="1:4">
      <c r="A747">
        <v>746</v>
      </c>
      <c r="B747" t="s">
        <v>2140</v>
      </c>
      <c r="C747" t="s">
        <v>2175</v>
      </c>
      <c r="D747" t="s">
        <v>2176</v>
      </c>
    </row>
    <row r="748" spans="1:4">
      <c r="A748">
        <v>747</v>
      </c>
      <c r="B748" t="s">
        <v>2140</v>
      </c>
      <c r="C748" t="s">
        <v>2177</v>
      </c>
      <c r="D748" t="s">
        <v>2178</v>
      </c>
    </row>
    <row r="749" spans="1:4">
      <c r="A749">
        <v>748</v>
      </c>
      <c r="B749" t="s">
        <v>2140</v>
      </c>
      <c r="C749" t="s">
        <v>2179</v>
      </c>
      <c r="D749" t="s">
        <v>2180</v>
      </c>
    </row>
    <row r="750" spans="1:4">
      <c r="A750">
        <v>749</v>
      </c>
      <c r="B750" t="s">
        <v>2140</v>
      </c>
      <c r="C750" t="s">
        <v>2181</v>
      </c>
      <c r="D750" t="s">
        <v>2182</v>
      </c>
    </row>
    <row r="751" spans="1:4">
      <c r="A751">
        <v>750</v>
      </c>
      <c r="B751" t="s">
        <v>2183</v>
      </c>
      <c r="C751" t="s">
        <v>2185</v>
      </c>
      <c r="D751" t="s">
        <v>2186</v>
      </c>
    </row>
    <row r="752" spans="1:4">
      <c r="A752">
        <v>751</v>
      </c>
      <c r="B752" t="s">
        <v>2183</v>
      </c>
      <c r="C752" t="s">
        <v>2187</v>
      </c>
      <c r="D752" t="s">
        <v>2188</v>
      </c>
    </row>
    <row r="753" spans="1:4">
      <c r="A753">
        <v>752</v>
      </c>
      <c r="B753" t="s">
        <v>2183</v>
      </c>
      <c r="C753" t="s">
        <v>2189</v>
      </c>
      <c r="D753" t="s">
        <v>2190</v>
      </c>
    </row>
    <row r="754" spans="1:4">
      <c r="A754">
        <v>753</v>
      </c>
      <c r="B754" t="s">
        <v>2183</v>
      </c>
      <c r="C754" t="s">
        <v>2191</v>
      </c>
      <c r="D754" t="s">
        <v>2192</v>
      </c>
    </row>
    <row r="755" spans="1:4">
      <c r="A755">
        <v>754</v>
      </c>
      <c r="B755" t="s">
        <v>2183</v>
      </c>
      <c r="C755" t="s">
        <v>2193</v>
      </c>
      <c r="D755" t="s">
        <v>2194</v>
      </c>
    </row>
    <row r="756" spans="1:4">
      <c r="A756">
        <v>755</v>
      </c>
      <c r="B756" t="s">
        <v>2183</v>
      </c>
      <c r="C756" t="s">
        <v>2195</v>
      </c>
      <c r="D756" t="s">
        <v>2196</v>
      </c>
    </row>
    <row r="757" spans="1:4">
      <c r="A757">
        <v>756</v>
      </c>
      <c r="B757" t="s">
        <v>2183</v>
      </c>
      <c r="C757" t="s">
        <v>2197</v>
      </c>
      <c r="D757" t="s">
        <v>2198</v>
      </c>
    </row>
    <row r="758" spans="1:4">
      <c r="A758">
        <v>757</v>
      </c>
      <c r="B758" t="s">
        <v>2183</v>
      </c>
      <c r="C758" t="s">
        <v>2199</v>
      </c>
      <c r="D758" t="s">
        <v>2200</v>
      </c>
    </row>
    <row r="759" spans="1:4">
      <c r="A759">
        <v>758</v>
      </c>
      <c r="B759" t="s">
        <v>2183</v>
      </c>
      <c r="C759" t="s">
        <v>2201</v>
      </c>
      <c r="D759" t="s">
        <v>2202</v>
      </c>
    </row>
    <row r="760" spans="1:4">
      <c r="A760">
        <v>759</v>
      </c>
      <c r="B760" t="s">
        <v>2183</v>
      </c>
      <c r="C760" t="s">
        <v>2203</v>
      </c>
      <c r="D760" t="s">
        <v>2204</v>
      </c>
    </row>
    <row r="761" spans="1:4">
      <c r="A761">
        <v>760</v>
      </c>
      <c r="B761" t="s">
        <v>2183</v>
      </c>
      <c r="C761" t="s">
        <v>2205</v>
      </c>
      <c r="D761" t="s">
        <v>2206</v>
      </c>
    </row>
    <row r="762" spans="1:4">
      <c r="A762">
        <v>761</v>
      </c>
      <c r="B762" t="s">
        <v>2183</v>
      </c>
      <c r="C762" t="s">
        <v>2207</v>
      </c>
      <c r="D762" t="s">
        <v>2208</v>
      </c>
    </row>
    <row r="763" spans="1:4">
      <c r="A763">
        <v>762</v>
      </c>
      <c r="B763" t="s">
        <v>2183</v>
      </c>
      <c r="C763" t="s">
        <v>2209</v>
      </c>
      <c r="D763" t="s">
        <v>2210</v>
      </c>
    </row>
    <row r="764" spans="1:4">
      <c r="A764">
        <v>763</v>
      </c>
      <c r="B764" t="s">
        <v>2183</v>
      </c>
      <c r="C764" t="s">
        <v>2211</v>
      </c>
      <c r="D764" t="s">
        <v>2212</v>
      </c>
    </row>
    <row r="765" spans="1:4">
      <c r="A765">
        <v>764</v>
      </c>
      <c r="B765" t="s">
        <v>2183</v>
      </c>
      <c r="C765" t="s">
        <v>2213</v>
      </c>
      <c r="D765" t="s">
        <v>2214</v>
      </c>
    </row>
    <row r="766" spans="1:4">
      <c r="A766">
        <v>765</v>
      </c>
      <c r="B766" t="s">
        <v>2183</v>
      </c>
      <c r="C766" t="s">
        <v>2215</v>
      </c>
      <c r="D766" t="s">
        <v>2216</v>
      </c>
    </row>
    <row r="767" spans="1:4">
      <c r="A767">
        <v>766</v>
      </c>
      <c r="B767" t="s">
        <v>2183</v>
      </c>
      <c r="C767" t="s">
        <v>2217</v>
      </c>
      <c r="D767" t="s">
        <v>2218</v>
      </c>
    </row>
    <row r="768" spans="1:4">
      <c r="A768">
        <v>767</v>
      </c>
      <c r="B768" t="s">
        <v>2183</v>
      </c>
      <c r="C768" t="s">
        <v>2219</v>
      </c>
      <c r="D768" t="s">
        <v>2220</v>
      </c>
    </row>
    <row r="769" spans="1:4">
      <c r="A769">
        <v>768</v>
      </c>
      <c r="B769" t="s">
        <v>2183</v>
      </c>
      <c r="C769" t="s">
        <v>2221</v>
      </c>
      <c r="D769" t="s">
        <v>2222</v>
      </c>
    </row>
    <row r="770" spans="1:4">
      <c r="A770">
        <v>769</v>
      </c>
      <c r="B770" t="s">
        <v>2183</v>
      </c>
      <c r="C770" t="s">
        <v>2183</v>
      </c>
      <c r="D770" t="s">
        <v>2184</v>
      </c>
    </row>
    <row r="771" spans="1:4">
      <c r="A771">
        <v>770</v>
      </c>
      <c r="B771" t="s">
        <v>2183</v>
      </c>
      <c r="C771" t="s">
        <v>2223</v>
      </c>
      <c r="D771" t="s">
        <v>2224</v>
      </c>
    </row>
    <row r="772" spans="1:4">
      <c r="A772">
        <v>771</v>
      </c>
      <c r="B772" t="s">
        <v>2183</v>
      </c>
      <c r="C772" t="s">
        <v>2225</v>
      </c>
      <c r="D772" t="s">
        <v>2226</v>
      </c>
    </row>
    <row r="773" spans="1:4">
      <c r="A773">
        <v>772</v>
      </c>
      <c r="B773" t="s">
        <v>2183</v>
      </c>
      <c r="C773" t="s">
        <v>2227</v>
      </c>
      <c r="D773" t="s">
        <v>2228</v>
      </c>
    </row>
    <row r="774" spans="1:4">
      <c r="A774">
        <v>773</v>
      </c>
      <c r="B774" t="s">
        <v>2183</v>
      </c>
      <c r="C774" t="s">
        <v>2229</v>
      </c>
      <c r="D774" t="s">
        <v>2230</v>
      </c>
    </row>
    <row r="775" spans="1:4">
      <c r="A775">
        <v>774</v>
      </c>
      <c r="B775" t="s">
        <v>2183</v>
      </c>
      <c r="C775" t="s">
        <v>2231</v>
      </c>
      <c r="D775" t="s">
        <v>2232</v>
      </c>
    </row>
    <row r="776" spans="1:4">
      <c r="A776">
        <v>775</v>
      </c>
      <c r="B776" t="s">
        <v>2183</v>
      </c>
      <c r="C776" t="s">
        <v>2233</v>
      </c>
      <c r="D776" t="s">
        <v>2234</v>
      </c>
    </row>
    <row r="777" spans="1:4">
      <c r="A777">
        <v>776</v>
      </c>
      <c r="B777" t="s">
        <v>2183</v>
      </c>
      <c r="C777" t="s">
        <v>2235</v>
      </c>
      <c r="D777" t="s">
        <v>2236</v>
      </c>
    </row>
    <row r="778" spans="1:4">
      <c r="A778">
        <v>777</v>
      </c>
      <c r="B778" t="s">
        <v>2183</v>
      </c>
      <c r="C778" t="s">
        <v>2237</v>
      </c>
      <c r="D778" t="s">
        <v>2238</v>
      </c>
    </row>
    <row r="779" spans="1:4">
      <c r="A779">
        <v>778</v>
      </c>
      <c r="B779" t="s">
        <v>2239</v>
      </c>
      <c r="C779" t="s">
        <v>2241</v>
      </c>
      <c r="D779" t="s">
        <v>2242</v>
      </c>
    </row>
    <row r="780" spans="1:4">
      <c r="A780">
        <v>779</v>
      </c>
      <c r="B780" t="s">
        <v>2239</v>
      </c>
      <c r="C780" t="s">
        <v>2243</v>
      </c>
      <c r="D780" t="s">
        <v>2244</v>
      </c>
    </row>
    <row r="781" spans="1:4">
      <c r="A781">
        <v>780</v>
      </c>
      <c r="B781" t="s">
        <v>2239</v>
      </c>
      <c r="C781" t="s">
        <v>2245</v>
      </c>
      <c r="D781" t="s">
        <v>2246</v>
      </c>
    </row>
    <row r="782" spans="1:4">
      <c r="A782">
        <v>781</v>
      </c>
      <c r="B782" t="s">
        <v>2239</v>
      </c>
      <c r="C782" t="s">
        <v>2247</v>
      </c>
      <c r="D782" t="s">
        <v>2248</v>
      </c>
    </row>
    <row r="783" spans="1:4">
      <c r="A783">
        <v>782</v>
      </c>
      <c r="B783" t="s">
        <v>2239</v>
      </c>
      <c r="C783" t="s">
        <v>2249</v>
      </c>
      <c r="D783" t="s">
        <v>2250</v>
      </c>
    </row>
    <row r="784" spans="1:4">
      <c r="A784">
        <v>783</v>
      </c>
      <c r="B784" t="s">
        <v>2239</v>
      </c>
      <c r="C784" t="s">
        <v>2251</v>
      </c>
      <c r="D784" t="s">
        <v>2252</v>
      </c>
    </row>
    <row r="785" spans="1:4">
      <c r="A785">
        <v>784</v>
      </c>
      <c r="B785" t="s">
        <v>2239</v>
      </c>
      <c r="C785" t="s">
        <v>2253</v>
      </c>
      <c r="D785" t="s">
        <v>2254</v>
      </c>
    </row>
    <row r="786" spans="1:4">
      <c r="A786">
        <v>785</v>
      </c>
      <c r="B786" t="s">
        <v>2239</v>
      </c>
      <c r="C786" t="s">
        <v>2255</v>
      </c>
      <c r="D786" t="s">
        <v>2256</v>
      </c>
    </row>
    <row r="787" spans="1:4">
      <c r="A787">
        <v>786</v>
      </c>
      <c r="B787" t="s">
        <v>2239</v>
      </c>
      <c r="C787" t="s">
        <v>2257</v>
      </c>
      <c r="D787" t="s">
        <v>2258</v>
      </c>
    </row>
    <row r="788" spans="1:4">
      <c r="A788">
        <v>787</v>
      </c>
      <c r="B788" t="s">
        <v>2239</v>
      </c>
      <c r="C788" t="s">
        <v>2259</v>
      </c>
      <c r="D788" t="s">
        <v>2260</v>
      </c>
    </row>
    <row r="789" spans="1:4">
      <c r="A789">
        <v>788</v>
      </c>
      <c r="B789" t="s">
        <v>2239</v>
      </c>
      <c r="C789" t="s">
        <v>2261</v>
      </c>
      <c r="D789" t="s">
        <v>2262</v>
      </c>
    </row>
    <row r="790" spans="1:4">
      <c r="A790">
        <v>789</v>
      </c>
      <c r="B790" t="s">
        <v>2239</v>
      </c>
      <c r="C790" t="s">
        <v>2263</v>
      </c>
      <c r="D790" t="s">
        <v>2264</v>
      </c>
    </row>
    <row r="791" spans="1:4">
      <c r="A791">
        <v>790</v>
      </c>
      <c r="B791" t="s">
        <v>2239</v>
      </c>
      <c r="C791" t="s">
        <v>2265</v>
      </c>
      <c r="D791" t="s">
        <v>2266</v>
      </c>
    </row>
    <row r="792" spans="1:4">
      <c r="A792">
        <v>791</v>
      </c>
      <c r="B792" t="s">
        <v>2239</v>
      </c>
      <c r="C792" t="s">
        <v>2239</v>
      </c>
      <c r="D792" t="s">
        <v>2240</v>
      </c>
    </row>
    <row r="793" spans="1:4">
      <c r="A793">
        <v>792</v>
      </c>
      <c r="B793" t="s">
        <v>2239</v>
      </c>
      <c r="C793" t="s">
        <v>2267</v>
      </c>
      <c r="D793" t="s">
        <v>2268</v>
      </c>
    </row>
    <row r="794" spans="1:4">
      <c r="A794">
        <v>793</v>
      </c>
      <c r="B794" t="s">
        <v>2239</v>
      </c>
      <c r="C794" t="s">
        <v>2269</v>
      </c>
      <c r="D794" t="s">
        <v>2270</v>
      </c>
    </row>
    <row r="795" spans="1:4">
      <c r="A795">
        <v>794</v>
      </c>
      <c r="B795" t="s">
        <v>2239</v>
      </c>
      <c r="C795" t="s">
        <v>2271</v>
      </c>
      <c r="D795" t="s">
        <v>2272</v>
      </c>
    </row>
    <row r="796" spans="1:4">
      <c r="A796">
        <v>795</v>
      </c>
      <c r="B796" t="s">
        <v>2239</v>
      </c>
      <c r="C796" t="s">
        <v>2273</v>
      </c>
      <c r="D796" t="s">
        <v>2274</v>
      </c>
    </row>
    <row r="797" spans="1:4">
      <c r="A797">
        <v>796</v>
      </c>
      <c r="B797" t="s">
        <v>2239</v>
      </c>
      <c r="C797" t="s">
        <v>2275</v>
      </c>
      <c r="D797" t="s">
        <v>2276</v>
      </c>
    </row>
    <row r="798" spans="1:4">
      <c r="A798">
        <v>797</v>
      </c>
      <c r="B798" t="s">
        <v>2239</v>
      </c>
      <c r="C798" t="s">
        <v>2277</v>
      </c>
      <c r="D798" t="s">
        <v>2278</v>
      </c>
    </row>
    <row r="799" spans="1:4">
      <c r="A799">
        <v>798</v>
      </c>
      <c r="B799" t="s">
        <v>2239</v>
      </c>
      <c r="C799" t="s">
        <v>2279</v>
      </c>
      <c r="D799" t="s">
        <v>2280</v>
      </c>
    </row>
    <row r="800" spans="1:4">
      <c r="A800">
        <v>799</v>
      </c>
      <c r="B800" t="s">
        <v>2281</v>
      </c>
      <c r="C800" t="s">
        <v>2283</v>
      </c>
      <c r="D800" t="s">
        <v>2284</v>
      </c>
    </row>
    <row r="801" spans="1:4">
      <c r="A801">
        <v>800</v>
      </c>
      <c r="B801" t="s">
        <v>2281</v>
      </c>
      <c r="C801" t="s">
        <v>1178</v>
      </c>
      <c r="D801" t="s">
        <v>2285</v>
      </c>
    </row>
    <row r="802" spans="1:4">
      <c r="A802">
        <v>801</v>
      </c>
      <c r="B802" t="s">
        <v>2281</v>
      </c>
      <c r="C802" t="s">
        <v>998</v>
      </c>
      <c r="D802" t="s">
        <v>2286</v>
      </c>
    </row>
    <row r="803" spans="1:4">
      <c r="A803">
        <v>802</v>
      </c>
      <c r="B803" t="s">
        <v>2281</v>
      </c>
      <c r="C803" t="s">
        <v>2287</v>
      </c>
      <c r="D803" t="s">
        <v>2288</v>
      </c>
    </row>
    <row r="804" spans="1:4">
      <c r="A804">
        <v>803</v>
      </c>
      <c r="B804" t="s">
        <v>2281</v>
      </c>
      <c r="C804" t="s">
        <v>2289</v>
      </c>
      <c r="D804" t="s">
        <v>2290</v>
      </c>
    </row>
    <row r="805" spans="1:4">
      <c r="A805">
        <v>804</v>
      </c>
      <c r="B805" t="s">
        <v>2281</v>
      </c>
      <c r="C805" t="s">
        <v>2291</v>
      </c>
      <c r="D805" t="s">
        <v>2292</v>
      </c>
    </row>
    <row r="806" spans="1:4">
      <c r="A806">
        <v>805</v>
      </c>
      <c r="B806" t="s">
        <v>2281</v>
      </c>
      <c r="C806" t="s">
        <v>2293</v>
      </c>
      <c r="D806" t="s">
        <v>2294</v>
      </c>
    </row>
    <row r="807" spans="1:4">
      <c r="A807">
        <v>806</v>
      </c>
      <c r="B807" t="s">
        <v>2281</v>
      </c>
      <c r="C807" t="s">
        <v>2295</v>
      </c>
      <c r="D807" t="s">
        <v>2296</v>
      </c>
    </row>
    <row r="808" spans="1:4">
      <c r="A808">
        <v>807</v>
      </c>
      <c r="B808" t="s">
        <v>2281</v>
      </c>
      <c r="C808" t="s">
        <v>2297</v>
      </c>
      <c r="D808" t="s">
        <v>2298</v>
      </c>
    </row>
    <row r="809" spans="1:4">
      <c r="A809">
        <v>808</v>
      </c>
      <c r="B809" t="s">
        <v>2281</v>
      </c>
      <c r="C809" t="s">
        <v>2299</v>
      </c>
      <c r="D809" t="s">
        <v>2300</v>
      </c>
    </row>
    <row r="810" spans="1:4">
      <c r="A810">
        <v>809</v>
      </c>
      <c r="B810" t="s">
        <v>2281</v>
      </c>
      <c r="C810" t="s">
        <v>2301</v>
      </c>
      <c r="D810" t="s">
        <v>2302</v>
      </c>
    </row>
    <row r="811" spans="1:4">
      <c r="A811">
        <v>810</v>
      </c>
      <c r="B811" t="s">
        <v>2281</v>
      </c>
      <c r="C811" t="s">
        <v>2303</v>
      </c>
      <c r="D811" t="s">
        <v>2304</v>
      </c>
    </row>
    <row r="812" spans="1:4">
      <c r="A812">
        <v>811</v>
      </c>
      <c r="B812" t="s">
        <v>2281</v>
      </c>
      <c r="C812" t="s">
        <v>2305</v>
      </c>
      <c r="D812" t="s">
        <v>2306</v>
      </c>
    </row>
    <row r="813" spans="1:4">
      <c r="A813">
        <v>812</v>
      </c>
      <c r="B813" t="s">
        <v>2281</v>
      </c>
      <c r="C813" t="s">
        <v>2307</v>
      </c>
      <c r="D813" t="s">
        <v>2308</v>
      </c>
    </row>
    <row r="814" spans="1:4">
      <c r="A814">
        <v>813</v>
      </c>
      <c r="B814" t="s">
        <v>2281</v>
      </c>
      <c r="C814" t="s">
        <v>2309</v>
      </c>
      <c r="D814" t="s">
        <v>2310</v>
      </c>
    </row>
    <row r="815" spans="1:4">
      <c r="A815">
        <v>814</v>
      </c>
      <c r="B815" t="s">
        <v>2281</v>
      </c>
      <c r="C815" t="s">
        <v>2281</v>
      </c>
      <c r="D815" t="s">
        <v>2282</v>
      </c>
    </row>
    <row r="816" spans="1:4">
      <c r="A816">
        <v>815</v>
      </c>
      <c r="B816" t="s">
        <v>2281</v>
      </c>
      <c r="C816" t="s">
        <v>2311</v>
      </c>
      <c r="D816" t="s">
        <v>2312</v>
      </c>
    </row>
    <row r="817" spans="1:4">
      <c r="A817">
        <v>816</v>
      </c>
      <c r="B817" t="s">
        <v>2281</v>
      </c>
      <c r="C817" t="s">
        <v>2313</v>
      </c>
      <c r="D817" t="s">
        <v>2314</v>
      </c>
    </row>
    <row r="818" spans="1:4">
      <c r="A818">
        <v>817</v>
      </c>
      <c r="B818" t="s">
        <v>2281</v>
      </c>
      <c r="C818" t="s">
        <v>2315</v>
      </c>
      <c r="D818" t="s">
        <v>2316</v>
      </c>
    </row>
    <row r="819" spans="1:4">
      <c r="A819">
        <v>818</v>
      </c>
      <c r="B819" t="s">
        <v>2281</v>
      </c>
      <c r="C819" t="s">
        <v>2317</v>
      </c>
      <c r="D819" t="s">
        <v>2318</v>
      </c>
    </row>
    <row r="820" spans="1:4">
      <c r="A820">
        <v>819</v>
      </c>
      <c r="B820" t="s">
        <v>2281</v>
      </c>
      <c r="C820" t="s">
        <v>2319</v>
      </c>
      <c r="D820" t="s">
        <v>2320</v>
      </c>
    </row>
    <row r="821" spans="1:4">
      <c r="A821">
        <v>820</v>
      </c>
      <c r="B821" t="s">
        <v>2281</v>
      </c>
      <c r="C821" t="s">
        <v>2321</v>
      </c>
      <c r="D821" t="s">
        <v>2322</v>
      </c>
    </row>
    <row r="822" spans="1:4">
      <c r="A822">
        <v>821</v>
      </c>
      <c r="B822" t="s">
        <v>2281</v>
      </c>
      <c r="C822" t="s">
        <v>2323</v>
      </c>
      <c r="D822" t="s">
        <v>2324</v>
      </c>
    </row>
    <row r="823" spans="1:4">
      <c r="A823">
        <v>822</v>
      </c>
      <c r="B823" t="s">
        <v>2281</v>
      </c>
      <c r="C823" t="s">
        <v>2325</v>
      </c>
      <c r="D823" t="s">
        <v>2326</v>
      </c>
    </row>
    <row r="824" spans="1:4">
      <c r="A824">
        <v>823</v>
      </c>
      <c r="B824" t="s">
        <v>2327</v>
      </c>
      <c r="C824" t="s">
        <v>2329</v>
      </c>
      <c r="D824" t="s">
        <v>2330</v>
      </c>
    </row>
    <row r="825" spans="1:4">
      <c r="A825">
        <v>824</v>
      </c>
      <c r="B825" t="s">
        <v>2327</v>
      </c>
      <c r="C825" t="s">
        <v>2331</v>
      </c>
      <c r="D825" t="s">
        <v>2332</v>
      </c>
    </row>
    <row r="826" spans="1:4">
      <c r="A826">
        <v>825</v>
      </c>
      <c r="B826" t="s">
        <v>2327</v>
      </c>
      <c r="C826" t="s">
        <v>2333</v>
      </c>
      <c r="D826" t="s">
        <v>2334</v>
      </c>
    </row>
    <row r="827" spans="1:4">
      <c r="A827">
        <v>826</v>
      </c>
      <c r="B827" t="s">
        <v>2327</v>
      </c>
      <c r="C827" t="s">
        <v>2335</v>
      </c>
      <c r="D827" t="s">
        <v>2336</v>
      </c>
    </row>
    <row r="828" spans="1:4">
      <c r="A828">
        <v>827</v>
      </c>
      <c r="B828" t="s">
        <v>2327</v>
      </c>
      <c r="C828" t="s">
        <v>2337</v>
      </c>
      <c r="D828" t="s">
        <v>2338</v>
      </c>
    </row>
    <row r="829" spans="1:4">
      <c r="A829">
        <v>828</v>
      </c>
      <c r="B829" t="s">
        <v>2327</v>
      </c>
      <c r="C829" t="s">
        <v>2339</v>
      </c>
      <c r="D829" t="s">
        <v>2340</v>
      </c>
    </row>
    <row r="830" spans="1:4">
      <c r="A830">
        <v>829</v>
      </c>
      <c r="B830" t="s">
        <v>2327</v>
      </c>
      <c r="C830" t="s">
        <v>2341</v>
      </c>
      <c r="D830" t="s">
        <v>2342</v>
      </c>
    </row>
    <row r="831" spans="1:4">
      <c r="A831">
        <v>830</v>
      </c>
      <c r="B831" t="s">
        <v>2327</v>
      </c>
      <c r="C831" t="s">
        <v>2343</v>
      </c>
      <c r="D831" t="s">
        <v>2344</v>
      </c>
    </row>
    <row r="832" spans="1:4">
      <c r="A832">
        <v>831</v>
      </c>
      <c r="B832" t="s">
        <v>2327</v>
      </c>
      <c r="C832" t="s">
        <v>2345</v>
      </c>
      <c r="D832" t="s">
        <v>2346</v>
      </c>
    </row>
    <row r="833" spans="1:4">
      <c r="A833">
        <v>832</v>
      </c>
      <c r="B833" t="s">
        <v>2327</v>
      </c>
      <c r="C833" t="s">
        <v>1364</v>
      </c>
      <c r="D833" t="s">
        <v>2347</v>
      </c>
    </row>
    <row r="834" spans="1:4">
      <c r="A834">
        <v>833</v>
      </c>
      <c r="B834" t="s">
        <v>2327</v>
      </c>
      <c r="C834" t="s">
        <v>1776</v>
      </c>
      <c r="D834" t="s">
        <v>2348</v>
      </c>
    </row>
    <row r="835" spans="1:4">
      <c r="A835">
        <v>834</v>
      </c>
      <c r="B835" t="s">
        <v>2327</v>
      </c>
      <c r="C835" t="s">
        <v>2219</v>
      </c>
      <c r="D835" t="s">
        <v>2349</v>
      </c>
    </row>
    <row r="836" spans="1:4">
      <c r="A836">
        <v>835</v>
      </c>
      <c r="B836" t="s">
        <v>2327</v>
      </c>
      <c r="C836" t="s">
        <v>2350</v>
      </c>
      <c r="D836" t="s">
        <v>2351</v>
      </c>
    </row>
    <row r="837" spans="1:4">
      <c r="A837">
        <v>836</v>
      </c>
      <c r="B837" t="s">
        <v>2327</v>
      </c>
      <c r="C837" t="s">
        <v>2327</v>
      </c>
      <c r="D837" t="s">
        <v>2328</v>
      </c>
    </row>
    <row r="838" spans="1:4">
      <c r="A838">
        <v>837</v>
      </c>
      <c r="B838" t="s">
        <v>2327</v>
      </c>
      <c r="C838" t="s">
        <v>2352</v>
      </c>
      <c r="D838" t="s">
        <v>2353</v>
      </c>
    </row>
    <row r="839" spans="1:4">
      <c r="A839">
        <v>838</v>
      </c>
      <c r="B839" t="s">
        <v>2327</v>
      </c>
      <c r="C839" t="s">
        <v>2354</v>
      </c>
      <c r="D839" t="s">
        <v>2355</v>
      </c>
    </row>
    <row r="840" spans="1:4">
      <c r="A840">
        <v>839</v>
      </c>
      <c r="B840" t="s">
        <v>2327</v>
      </c>
      <c r="C840" t="s">
        <v>2356</v>
      </c>
      <c r="D840" t="s">
        <v>2357</v>
      </c>
    </row>
    <row r="841" spans="1:4">
      <c r="A841">
        <v>840</v>
      </c>
      <c r="B841" t="s">
        <v>2327</v>
      </c>
      <c r="C841" t="s">
        <v>2358</v>
      </c>
      <c r="D841" t="s">
        <v>2359</v>
      </c>
    </row>
    <row r="842" spans="1:4">
      <c r="A842">
        <v>841</v>
      </c>
      <c r="B842" t="s">
        <v>2360</v>
      </c>
      <c r="C842" t="s">
        <v>2362</v>
      </c>
      <c r="D842" t="s">
        <v>2363</v>
      </c>
    </row>
    <row r="843" spans="1:4">
      <c r="A843">
        <v>842</v>
      </c>
      <c r="B843" t="s">
        <v>2360</v>
      </c>
      <c r="C843" t="s">
        <v>2364</v>
      </c>
      <c r="D843" t="s">
        <v>2365</v>
      </c>
    </row>
    <row r="844" spans="1:4">
      <c r="A844">
        <v>843</v>
      </c>
      <c r="B844" t="s">
        <v>2360</v>
      </c>
      <c r="C844" t="s">
        <v>1072</v>
      </c>
      <c r="D844" t="s">
        <v>2366</v>
      </c>
    </row>
    <row r="845" spans="1:4">
      <c r="A845">
        <v>844</v>
      </c>
      <c r="B845" t="s">
        <v>2360</v>
      </c>
      <c r="C845" t="s">
        <v>2367</v>
      </c>
      <c r="D845" t="s">
        <v>2368</v>
      </c>
    </row>
    <row r="846" spans="1:4">
      <c r="A846">
        <v>845</v>
      </c>
      <c r="B846" t="s">
        <v>2360</v>
      </c>
      <c r="C846" t="s">
        <v>2369</v>
      </c>
      <c r="D846" t="s">
        <v>2370</v>
      </c>
    </row>
    <row r="847" spans="1:4">
      <c r="A847">
        <v>846</v>
      </c>
      <c r="B847" t="s">
        <v>2360</v>
      </c>
      <c r="C847" t="s">
        <v>2371</v>
      </c>
      <c r="D847" t="s">
        <v>2372</v>
      </c>
    </row>
    <row r="848" spans="1:4">
      <c r="A848">
        <v>847</v>
      </c>
      <c r="B848" t="s">
        <v>2360</v>
      </c>
      <c r="C848" t="s">
        <v>2373</v>
      </c>
      <c r="D848" t="s">
        <v>2374</v>
      </c>
    </row>
    <row r="849" spans="1:4">
      <c r="A849">
        <v>848</v>
      </c>
      <c r="B849" t="s">
        <v>2360</v>
      </c>
      <c r="C849" t="s">
        <v>2375</v>
      </c>
      <c r="D849" t="s">
        <v>2376</v>
      </c>
    </row>
    <row r="850" spans="1:4">
      <c r="A850">
        <v>849</v>
      </c>
      <c r="B850" t="s">
        <v>2360</v>
      </c>
      <c r="C850" t="s">
        <v>2377</v>
      </c>
      <c r="D850" t="s">
        <v>2378</v>
      </c>
    </row>
    <row r="851" spans="1:4">
      <c r="A851">
        <v>850</v>
      </c>
      <c r="B851" t="s">
        <v>2360</v>
      </c>
      <c r="C851" t="s">
        <v>2379</v>
      </c>
      <c r="D851" t="s">
        <v>2380</v>
      </c>
    </row>
    <row r="852" spans="1:4">
      <c r="A852">
        <v>851</v>
      </c>
      <c r="B852" t="s">
        <v>2360</v>
      </c>
      <c r="C852" t="s">
        <v>2381</v>
      </c>
      <c r="D852" t="s">
        <v>2382</v>
      </c>
    </row>
    <row r="853" spans="1:4">
      <c r="A853">
        <v>852</v>
      </c>
      <c r="B853" t="s">
        <v>2360</v>
      </c>
      <c r="C853" t="s">
        <v>2383</v>
      </c>
      <c r="D853" t="s">
        <v>2384</v>
      </c>
    </row>
    <row r="854" spans="1:4">
      <c r="A854">
        <v>853</v>
      </c>
      <c r="B854" t="s">
        <v>2360</v>
      </c>
      <c r="C854" t="s">
        <v>2385</v>
      </c>
      <c r="D854" t="s">
        <v>2386</v>
      </c>
    </row>
    <row r="855" spans="1:4">
      <c r="A855">
        <v>854</v>
      </c>
      <c r="B855" t="s">
        <v>2360</v>
      </c>
      <c r="C855" t="s">
        <v>2387</v>
      </c>
      <c r="D855" t="s">
        <v>2388</v>
      </c>
    </row>
    <row r="856" spans="1:4">
      <c r="A856">
        <v>855</v>
      </c>
      <c r="B856" t="s">
        <v>2360</v>
      </c>
      <c r="C856" t="s">
        <v>2389</v>
      </c>
      <c r="D856" t="s">
        <v>2390</v>
      </c>
    </row>
    <row r="857" spans="1:4">
      <c r="A857">
        <v>856</v>
      </c>
      <c r="B857" t="s">
        <v>2360</v>
      </c>
      <c r="C857" t="s">
        <v>2391</v>
      </c>
      <c r="D857" t="s">
        <v>2392</v>
      </c>
    </row>
    <row r="858" spans="1:4">
      <c r="A858">
        <v>857</v>
      </c>
      <c r="B858" t="s">
        <v>2360</v>
      </c>
      <c r="C858" t="s">
        <v>2393</v>
      </c>
      <c r="D858" t="s">
        <v>2394</v>
      </c>
    </row>
    <row r="859" spans="1:4">
      <c r="A859">
        <v>858</v>
      </c>
      <c r="B859" t="s">
        <v>2360</v>
      </c>
      <c r="C859" t="s">
        <v>1774</v>
      </c>
      <c r="D859" t="s">
        <v>2395</v>
      </c>
    </row>
    <row r="860" spans="1:4">
      <c r="A860">
        <v>859</v>
      </c>
      <c r="B860" t="s">
        <v>2360</v>
      </c>
      <c r="C860" t="s">
        <v>2396</v>
      </c>
      <c r="D860" t="s">
        <v>2397</v>
      </c>
    </row>
    <row r="861" spans="1:4">
      <c r="A861">
        <v>860</v>
      </c>
      <c r="B861" t="s">
        <v>2360</v>
      </c>
      <c r="C861" t="s">
        <v>2360</v>
      </c>
      <c r="D861" t="s">
        <v>2361</v>
      </c>
    </row>
    <row r="862" spans="1:4">
      <c r="A862">
        <v>861</v>
      </c>
      <c r="B862" t="s">
        <v>2360</v>
      </c>
      <c r="C862" t="s">
        <v>2398</v>
      </c>
      <c r="D862" t="s">
        <v>2399</v>
      </c>
    </row>
    <row r="863" spans="1:4">
      <c r="A863">
        <v>862</v>
      </c>
      <c r="B863" t="s">
        <v>2360</v>
      </c>
      <c r="C863" t="s">
        <v>1639</v>
      </c>
      <c r="D863" t="s">
        <v>2400</v>
      </c>
    </row>
    <row r="864" spans="1:4">
      <c r="A864">
        <v>863</v>
      </c>
      <c r="B864" t="s">
        <v>2401</v>
      </c>
      <c r="C864" t="s">
        <v>2403</v>
      </c>
      <c r="D864" t="s">
        <v>2404</v>
      </c>
    </row>
    <row r="865" spans="1:4">
      <c r="A865">
        <v>864</v>
      </c>
      <c r="B865" t="s">
        <v>2401</v>
      </c>
      <c r="C865" t="s">
        <v>2405</v>
      </c>
      <c r="D865" t="s">
        <v>2406</v>
      </c>
    </row>
    <row r="866" spans="1:4">
      <c r="A866">
        <v>865</v>
      </c>
      <c r="B866" t="s">
        <v>2401</v>
      </c>
      <c r="C866" t="s">
        <v>2407</v>
      </c>
      <c r="D866" t="s">
        <v>2408</v>
      </c>
    </row>
    <row r="867" spans="1:4">
      <c r="A867">
        <v>866</v>
      </c>
      <c r="B867" t="s">
        <v>2401</v>
      </c>
      <c r="C867" t="s">
        <v>2409</v>
      </c>
      <c r="D867" t="s">
        <v>2410</v>
      </c>
    </row>
    <row r="868" spans="1:4">
      <c r="A868">
        <v>867</v>
      </c>
      <c r="B868" t="s">
        <v>2401</v>
      </c>
      <c r="C868" t="s">
        <v>2411</v>
      </c>
      <c r="D868" t="s">
        <v>2412</v>
      </c>
    </row>
    <row r="869" spans="1:4">
      <c r="A869">
        <v>868</v>
      </c>
      <c r="B869" t="s">
        <v>2401</v>
      </c>
      <c r="C869" t="s">
        <v>2413</v>
      </c>
      <c r="D869" t="s">
        <v>2414</v>
      </c>
    </row>
    <row r="870" spans="1:4">
      <c r="A870">
        <v>869</v>
      </c>
      <c r="B870" t="s">
        <v>2401</v>
      </c>
      <c r="C870" t="s">
        <v>2415</v>
      </c>
      <c r="D870" t="s">
        <v>2416</v>
      </c>
    </row>
    <row r="871" spans="1:4">
      <c r="A871">
        <v>870</v>
      </c>
      <c r="B871" t="s">
        <v>2401</v>
      </c>
      <c r="C871" t="s">
        <v>2417</v>
      </c>
      <c r="D871" t="s">
        <v>2418</v>
      </c>
    </row>
    <row r="872" spans="1:4">
      <c r="A872">
        <v>871</v>
      </c>
      <c r="B872" t="s">
        <v>2401</v>
      </c>
      <c r="C872" t="s">
        <v>2419</v>
      </c>
      <c r="D872" t="s">
        <v>2420</v>
      </c>
    </row>
    <row r="873" spans="1:4">
      <c r="A873">
        <v>872</v>
      </c>
      <c r="B873" t="s">
        <v>2401</v>
      </c>
      <c r="C873" t="s">
        <v>2421</v>
      </c>
      <c r="D873" t="s">
        <v>2422</v>
      </c>
    </row>
    <row r="874" spans="1:4">
      <c r="A874">
        <v>873</v>
      </c>
      <c r="B874" t="s">
        <v>2401</v>
      </c>
      <c r="C874" t="s">
        <v>2423</v>
      </c>
      <c r="D874" t="s">
        <v>2424</v>
      </c>
    </row>
    <row r="875" spans="1:4">
      <c r="A875">
        <v>874</v>
      </c>
      <c r="B875" t="s">
        <v>2401</v>
      </c>
      <c r="C875" t="s">
        <v>2425</v>
      </c>
      <c r="D875" t="s">
        <v>2426</v>
      </c>
    </row>
    <row r="876" spans="1:4">
      <c r="A876">
        <v>875</v>
      </c>
      <c r="B876" t="s">
        <v>2401</v>
      </c>
      <c r="C876" t="s">
        <v>2427</v>
      </c>
      <c r="D876" t="s">
        <v>2428</v>
      </c>
    </row>
    <row r="877" spans="1:4">
      <c r="A877">
        <v>876</v>
      </c>
      <c r="B877" t="s">
        <v>2401</v>
      </c>
      <c r="C877" t="s">
        <v>2429</v>
      </c>
      <c r="D877" t="s">
        <v>2430</v>
      </c>
    </row>
    <row r="878" spans="1:4">
      <c r="A878">
        <v>877</v>
      </c>
      <c r="B878" t="s">
        <v>2401</v>
      </c>
      <c r="C878" t="s">
        <v>2431</v>
      </c>
      <c r="D878" t="s">
        <v>2432</v>
      </c>
    </row>
    <row r="879" spans="1:4">
      <c r="A879">
        <v>878</v>
      </c>
      <c r="B879" t="s">
        <v>2401</v>
      </c>
      <c r="C879" t="s">
        <v>2433</v>
      </c>
      <c r="D879" t="s">
        <v>2434</v>
      </c>
    </row>
    <row r="880" spans="1:4">
      <c r="A880">
        <v>879</v>
      </c>
      <c r="B880" t="s">
        <v>2401</v>
      </c>
      <c r="C880" t="s">
        <v>1048</v>
      </c>
      <c r="D880" t="s">
        <v>2435</v>
      </c>
    </row>
    <row r="881" spans="1:4">
      <c r="A881">
        <v>880</v>
      </c>
      <c r="B881" t="s">
        <v>2401</v>
      </c>
      <c r="C881" t="s">
        <v>2436</v>
      </c>
      <c r="D881" t="s">
        <v>2437</v>
      </c>
    </row>
    <row r="882" spans="1:4">
      <c r="A882">
        <v>881</v>
      </c>
      <c r="B882" t="s">
        <v>2401</v>
      </c>
      <c r="C882" t="s">
        <v>2438</v>
      </c>
      <c r="D882" t="s">
        <v>2439</v>
      </c>
    </row>
    <row r="883" spans="1:4">
      <c r="A883">
        <v>882</v>
      </c>
      <c r="B883" t="s">
        <v>2401</v>
      </c>
      <c r="C883" t="s">
        <v>2440</v>
      </c>
      <c r="D883" t="s">
        <v>2441</v>
      </c>
    </row>
    <row r="884" spans="1:4">
      <c r="A884">
        <v>883</v>
      </c>
      <c r="B884" t="s">
        <v>2401</v>
      </c>
      <c r="C884" t="s">
        <v>2442</v>
      </c>
      <c r="D884" t="s">
        <v>2443</v>
      </c>
    </row>
    <row r="885" spans="1:4">
      <c r="A885">
        <v>884</v>
      </c>
      <c r="B885" t="s">
        <v>2401</v>
      </c>
      <c r="C885" t="s">
        <v>2401</v>
      </c>
      <c r="D885" t="s">
        <v>2402</v>
      </c>
    </row>
    <row r="886" spans="1:4">
      <c r="A886">
        <v>885</v>
      </c>
      <c r="B886" t="s">
        <v>2401</v>
      </c>
      <c r="C886" t="s">
        <v>2444</v>
      </c>
      <c r="D886" t="s">
        <v>2445</v>
      </c>
    </row>
    <row r="887" spans="1:4">
      <c r="A887">
        <v>886</v>
      </c>
      <c r="B887" t="s">
        <v>2401</v>
      </c>
      <c r="C887" t="s">
        <v>2446</v>
      </c>
      <c r="D887" t="s">
        <v>2447</v>
      </c>
    </row>
    <row r="888" spans="1:4">
      <c r="A888">
        <v>887</v>
      </c>
      <c r="B888" t="s">
        <v>2448</v>
      </c>
      <c r="C888" t="s">
        <v>2450</v>
      </c>
      <c r="D888" t="s">
        <v>2451</v>
      </c>
    </row>
    <row r="889" spans="1:4">
      <c r="A889">
        <v>888</v>
      </c>
      <c r="B889" t="s">
        <v>2448</v>
      </c>
      <c r="C889" t="s">
        <v>2452</v>
      </c>
      <c r="D889" t="s">
        <v>2453</v>
      </c>
    </row>
    <row r="890" spans="1:4">
      <c r="A890">
        <v>889</v>
      </c>
      <c r="B890" t="s">
        <v>2448</v>
      </c>
      <c r="C890" t="s">
        <v>2454</v>
      </c>
      <c r="D890" t="s">
        <v>2455</v>
      </c>
    </row>
    <row r="891" spans="1:4">
      <c r="A891">
        <v>890</v>
      </c>
      <c r="B891" t="s">
        <v>2448</v>
      </c>
      <c r="C891" t="s">
        <v>2456</v>
      </c>
      <c r="D891" t="s">
        <v>2457</v>
      </c>
    </row>
    <row r="892" spans="1:4">
      <c r="A892">
        <v>891</v>
      </c>
      <c r="B892" t="s">
        <v>2448</v>
      </c>
      <c r="C892" t="s">
        <v>2458</v>
      </c>
      <c r="D892" t="s">
        <v>2459</v>
      </c>
    </row>
    <row r="893" spans="1:4">
      <c r="A893">
        <v>892</v>
      </c>
      <c r="B893" t="s">
        <v>2448</v>
      </c>
      <c r="C893" t="s">
        <v>2460</v>
      </c>
      <c r="D893" t="s">
        <v>2461</v>
      </c>
    </row>
    <row r="894" spans="1:4">
      <c r="A894">
        <v>893</v>
      </c>
      <c r="B894" t="s">
        <v>2448</v>
      </c>
      <c r="C894" t="s">
        <v>2462</v>
      </c>
      <c r="D894" t="s">
        <v>2463</v>
      </c>
    </row>
    <row r="895" spans="1:4">
      <c r="A895">
        <v>894</v>
      </c>
      <c r="B895" t="s">
        <v>2448</v>
      </c>
      <c r="C895" t="s">
        <v>2464</v>
      </c>
      <c r="D895" t="s">
        <v>2465</v>
      </c>
    </row>
    <row r="896" spans="1:4">
      <c r="A896">
        <v>895</v>
      </c>
      <c r="B896" t="s">
        <v>2448</v>
      </c>
      <c r="C896" t="s">
        <v>2466</v>
      </c>
      <c r="D896" t="s">
        <v>2467</v>
      </c>
    </row>
    <row r="897" spans="1:4">
      <c r="A897">
        <v>896</v>
      </c>
      <c r="B897" t="s">
        <v>2448</v>
      </c>
      <c r="C897" t="s">
        <v>2468</v>
      </c>
      <c r="D897" t="s">
        <v>2469</v>
      </c>
    </row>
    <row r="898" spans="1:4">
      <c r="A898">
        <v>897</v>
      </c>
      <c r="B898" t="s">
        <v>2448</v>
      </c>
      <c r="C898" t="s">
        <v>2448</v>
      </c>
      <c r="D898" t="s">
        <v>2449</v>
      </c>
    </row>
    <row r="899" spans="1:4">
      <c r="A899">
        <v>898</v>
      </c>
      <c r="B899" t="s">
        <v>2448</v>
      </c>
      <c r="C899" t="s">
        <v>2470</v>
      </c>
      <c r="D899" t="s">
        <v>2471</v>
      </c>
    </row>
    <row r="900" spans="1:4">
      <c r="A900">
        <v>899</v>
      </c>
      <c r="B900" t="s">
        <v>2448</v>
      </c>
      <c r="C900" t="s">
        <v>2472</v>
      </c>
      <c r="D900" t="s">
        <v>2473</v>
      </c>
    </row>
    <row r="901" spans="1:4">
      <c r="A901">
        <v>900</v>
      </c>
      <c r="B901" t="s">
        <v>2448</v>
      </c>
      <c r="C901" t="s">
        <v>2474</v>
      </c>
      <c r="D901" t="s">
        <v>2475</v>
      </c>
    </row>
    <row r="902" spans="1:4">
      <c r="A902">
        <v>901</v>
      </c>
      <c r="B902" t="s">
        <v>2476</v>
      </c>
      <c r="C902" t="s">
        <v>2478</v>
      </c>
      <c r="D902" t="s">
        <v>2479</v>
      </c>
    </row>
    <row r="903" spans="1:4">
      <c r="A903">
        <v>902</v>
      </c>
      <c r="B903" t="s">
        <v>2476</v>
      </c>
      <c r="C903" t="s">
        <v>2480</v>
      </c>
      <c r="D903" t="s">
        <v>2481</v>
      </c>
    </row>
    <row r="904" spans="1:4">
      <c r="A904">
        <v>903</v>
      </c>
      <c r="B904" t="s">
        <v>2476</v>
      </c>
      <c r="C904" t="s">
        <v>2482</v>
      </c>
      <c r="D904" t="s">
        <v>2483</v>
      </c>
    </row>
    <row r="905" spans="1:4">
      <c r="A905">
        <v>904</v>
      </c>
      <c r="B905" t="s">
        <v>2476</v>
      </c>
      <c r="C905" t="s">
        <v>2484</v>
      </c>
      <c r="D905" t="s">
        <v>2485</v>
      </c>
    </row>
    <row r="906" spans="1:4">
      <c r="A906">
        <v>905</v>
      </c>
      <c r="B906" t="s">
        <v>2476</v>
      </c>
      <c r="C906" t="s">
        <v>2486</v>
      </c>
      <c r="D906" t="s">
        <v>2487</v>
      </c>
    </row>
    <row r="907" spans="1:4">
      <c r="A907">
        <v>906</v>
      </c>
      <c r="B907" t="s">
        <v>2476</v>
      </c>
      <c r="C907" t="s">
        <v>2488</v>
      </c>
      <c r="D907" t="s">
        <v>2489</v>
      </c>
    </row>
    <row r="908" spans="1:4">
      <c r="A908">
        <v>907</v>
      </c>
      <c r="B908" t="s">
        <v>2476</v>
      </c>
      <c r="C908" t="s">
        <v>2490</v>
      </c>
      <c r="D908" t="s">
        <v>2491</v>
      </c>
    </row>
    <row r="909" spans="1:4">
      <c r="A909">
        <v>908</v>
      </c>
      <c r="B909" t="s">
        <v>2476</v>
      </c>
      <c r="C909" t="s">
        <v>2492</v>
      </c>
      <c r="D909" t="s">
        <v>2493</v>
      </c>
    </row>
    <row r="910" spans="1:4">
      <c r="A910">
        <v>909</v>
      </c>
      <c r="B910" t="s">
        <v>2476</v>
      </c>
      <c r="C910" t="s">
        <v>2494</v>
      </c>
      <c r="D910" t="s">
        <v>2495</v>
      </c>
    </row>
    <row r="911" spans="1:4">
      <c r="A911">
        <v>910</v>
      </c>
      <c r="B911" t="s">
        <v>2476</v>
      </c>
      <c r="C911" t="s">
        <v>1466</v>
      </c>
      <c r="D911" t="s">
        <v>2496</v>
      </c>
    </row>
    <row r="912" spans="1:4">
      <c r="A912">
        <v>911</v>
      </c>
      <c r="B912" t="s">
        <v>2476</v>
      </c>
      <c r="C912" t="s">
        <v>2497</v>
      </c>
      <c r="D912" t="s">
        <v>2498</v>
      </c>
    </row>
    <row r="913" spans="1:4">
      <c r="A913">
        <v>912</v>
      </c>
      <c r="B913" t="s">
        <v>2476</v>
      </c>
      <c r="C913" t="s">
        <v>2499</v>
      </c>
      <c r="D913" t="s">
        <v>2500</v>
      </c>
    </row>
    <row r="914" spans="1:4">
      <c r="A914">
        <v>913</v>
      </c>
      <c r="B914" t="s">
        <v>2476</v>
      </c>
      <c r="C914" t="s">
        <v>2501</v>
      </c>
      <c r="D914" t="s">
        <v>2502</v>
      </c>
    </row>
    <row r="915" spans="1:4">
      <c r="A915">
        <v>914</v>
      </c>
      <c r="B915" t="s">
        <v>2476</v>
      </c>
      <c r="C915" t="s">
        <v>2503</v>
      </c>
      <c r="D915" t="s">
        <v>2504</v>
      </c>
    </row>
    <row r="916" spans="1:4">
      <c r="A916">
        <v>915</v>
      </c>
      <c r="B916" t="s">
        <v>2476</v>
      </c>
      <c r="C916" t="s">
        <v>2505</v>
      </c>
      <c r="D916" t="s">
        <v>2506</v>
      </c>
    </row>
    <row r="917" spans="1:4">
      <c r="A917">
        <v>916</v>
      </c>
      <c r="B917" t="s">
        <v>2476</v>
      </c>
      <c r="C917" t="s">
        <v>2507</v>
      </c>
      <c r="D917" t="s">
        <v>2508</v>
      </c>
    </row>
    <row r="918" spans="1:4">
      <c r="A918">
        <v>917</v>
      </c>
      <c r="B918" t="s">
        <v>2476</v>
      </c>
      <c r="C918" t="s">
        <v>2476</v>
      </c>
      <c r="D918" t="s">
        <v>2477</v>
      </c>
    </row>
    <row r="919" spans="1:4">
      <c r="A919">
        <v>918</v>
      </c>
      <c r="B919" t="s">
        <v>2476</v>
      </c>
      <c r="C919" t="s">
        <v>1106</v>
      </c>
      <c r="D919" t="s">
        <v>2509</v>
      </c>
    </row>
    <row r="920" spans="1:4">
      <c r="A920">
        <v>919</v>
      </c>
      <c r="B920" t="s">
        <v>2476</v>
      </c>
      <c r="C920" t="s">
        <v>2510</v>
      </c>
      <c r="D920" t="s">
        <v>2511</v>
      </c>
    </row>
    <row r="921" spans="1:4">
      <c r="A921">
        <v>920</v>
      </c>
      <c r="B921" t="s">
        <v>2512</v>
      </c>
      <c r="C921" t="s">
        <v>2514</v>
      </c>
      <c r="D921" t="s">
        <v>2515</v>
      </c>
    </row>
    <row r="922" spans="1:4">
      <c r="A922">
        <v>921</v>
      </c>
      <c r="B922" t="s">
        <v>2512</v>
      </c>
      <c r="C922" t="s">
        <v>2516</v>
      </c>
      <c r="D922" t="s">
        <v>2517</v>
      </c>
    </row>
    <row r="923" spans="1:4">
      <c r="A923">
        <v>922</v>
      </c>
      <c r="B923" t="s">
        <v>2512</v>
      </c>
      <c r="C923" t="s">
        <v>2518</v>
      </c>
      <c r="D923" t="s">
        <v>2519</v>
      </c>
    </row>
    <row r="924" spans="1:4">
      <c r="A924">
        <v>923</v>
      </c>
      <c r="B924" t="s">
        <v>2512</v>
      </c>
      <c r="C924" t="s">
        <v>2520</v>
      </c>
      <c r="D924" t="s">
        <v>2521</v>
      </c>
    </row>
    <row r="925" spans="1:4">
      <c r="A925">
        <v>924</v>
      </c>
      <c r="B925" t="s">
        <v>2512</v>
      </c>
      <c r="C925" t="s">
        <v>2522</v>
      </c>
      <c r="D925" t="s">
        <v>2523</v>
      </c>
    </row>
    <row r="926" spans="1:4">
      <c r="A926">
        <v>925</v>
      </c>
      <c r="B926" t="s">
        <v>2512</v>
      </c>
      <c r="C926" t="s">
        <v>2524</v>
      </c>
      <c r="D926" t="s">
        <v>2525</v>
      </c>
    </row>
    <row r="927" spans="1:4">
      <c r="A927">
        <v>926</v>
      </c>
      <c r="B927" t="s">
        <v>2512</v>
      </c>
      <c r="C927" t="s">
        <v>2526</v>
      </c>
      <c r="D927" t="s">
        <v>2527</v>
      </c>
    </row>
    <row r="928" spans="1:4">
      <c r="A928">
        <v>927</v>
      </c>
      <c r="B928" t="s">
        <v>2512</v>
      </c>
      <c r="C928" t="s">
        <v>2528</v>
      </c>
      <c r="D928" t="s">
        <v>2529</v>
      </c>
    </row>
    <row r="929" spans="1:4">
      <c r="A929">
        <v>928</v>
      </c>
      <c r="B929" t="s">
        <v>2512</v>
      </c>
      <c r="C929" t="s">
        <v>2530</v>
      </c>
      <c r="D929" t="s">
        <v>2531</v>
      </c>
    </row>
    <row r="930" spans="1:4">
      <c r="A930">
        <v>929</v>
      </c>
      <c r="B930" t="s">
        <v>2512</v>
      </c>
      <c r="C930" t="s">
        <v>2532</v>
      </c>
      <c r="D930" t="s">
        <v>2533</v>
      </c>
    </row>
    <row r="931" spans="1:4">
      <c r="A931">
        <v>930</v>
      </c>
      <c r="B931" t="s">
        <v>2512</v>
      </c>
      <c r="C931" t="s">
        <v>2534</v>
      </c>
      <c r="D931" t="s">
        <v>2535</v>
      </c>
    </row>
    <row r="932" spans="1:4">
      <c r="A932">
        <v>931</v>
      </c>
      <c r="B932" t="s">
        <v>2512</v>
      </c>
      <c r="C932" t="s">
        <v>2536</v>
      </c>
      <c r="D932" t="s">
        <v>2537</v>
      </c>
    </row>
    <row r="933" spans="1:4">
      <c r="A933">
        <v>932</v>
      </c>
      <c r="B933" t="s">
        <v>2512</v>
      </c>
      <c r="C933" t="s">
        <v>2538</v>
      </c>
      <c r="D933" t="s">
        <v>2539</v>
      </c>
    </row>
    <row r="934" spans="1:4">
      <c r="A934">
        <v>933</v>
      </c>
      <c r="B934" t="s">
        <v>2512</v>
      </c>
      <c r="C934" t="s">
        <v>2540</v>
      </c>
      <c r="D934" t="s">
        <v>2541</v>
      </c>
    </row>
    <row r="935" spans="1:4">
      <c r="A935">
        <v>934</v>
      </c>
      <c r="B935" t="s">
        <v>2512</v>
      </c>
      <c r="C935" t="s">
        <v>2542</v>
      </c>
      <c r="D935" t="s">
        <v>2543</v>
      </c>
    </row>
    <row r="936" spans="1:4">
      <c r="A936">
        <v>935</v>
      </c>
      <c r="B936" t="s">
        <v>2512</v>
      </c>
      <c r="C936" t="s">
        <v>2544</v>
      </c>
      <c r="D936" t="s">
        <v>2545</v>
      </c>
    </row>
    <row r="937" spans="1:4">
      <c r="A937">
        <v>936</v>
      </c>
      <c r="B937" t="s">
        <v>2512</v>
      </c>
      <c r="C937" t="s">
        <v>2546</v>
      </c>
      <c r="D937" t="s">
        <v>2547</v>
      </c>
    </row>
    <row r="938" spans="1:4">
      <c r="A938">
        <v>937</v>
      </c>
      <c r="B938" t="s">
        <v>2512</v>
      </c>
      <c r="C938" t="s">
        <v>2548</v>
      </c>
      <c r="D938" t="s">
        <v>2549</v>
      </c>
    </row>
    <row r="939" spans="1:4">
      <c r="A939">
        <v>938</v>
      </c>
      <c r="B939" t="s">
        <v>2512</v>
      </c>
      <c r="C939" t="s">
        <v>2550</v>
      </c>
      <c r="D939" t="s">
        <v>2551</v>
      </c>
    </row>
    <row r="940" spans="1:4">
      <c r="A940">
        <v>939</v>
      </c>
      <c r="B940" t="s">
        <v>2512</v>
      </c>
      <c r="C940" t="s">
        <v>2552</v>
      </c>
      <c r="D940" t="s">
        <v>2553</v>
      </c>
    </row>
    <row r="941" spans="1:4">
      <c r="A941">
        <v>940</v>
      </c>
      <c r="B941" t="s">
        <v>2512</v>
      </c>
      <c r="C941" t="s">
        <v>2554</v>
      </c>
      <c r="D941" t="s">
        <v>2555</v>
      </c>
    </row>
    <row r="942" spans="1:4">
      <c r="A942">
        <v>941</v>
      </c>
      <c r="B942" t="s">
        <v>2512</v>
      </c>
      <c r="C942" t="s">
        <v>2512</v>
      </c>
      <c r="D942" t="s">
        <v>2513</v>
      </c>
    </row>
    <row r="943" spans="1:4">
      <c r="A943">
        <v>942</v>
      </c>
      <c r="B943" t="s">
        <v>2512</v>
      </c>
      <c r="C943" t="s">
        <v>2556</v>
      </c>
      <c r="D943" t="s">
        <v>2557</v>
      </c>
    </row>
    <row r="944" spans="1:4">
      <c r="A944">
        <v>943</v>
      </c>
      <c r="B944" t="s">
        <v>2512</v>
      </c>
      <c r="C944" t="s">
        <v>2558</v>
      </c>
      <c r="D944" t="s">
        <v>2559</v>
      </c>
    </row>
    <row r="945" spans="1:4">
      <c r="A945">
        <v>944</v>
      </c>
      <c r="B945" t="s">
        <v>2512</v>
      </c>
      <c r="C945" t="s">
        <v>2560</v>
      </c>
      <c r="D945" t="s">
        <v>2561</v>
      </c>
    </row>
    <row r="946" spans="1:4">
      <c r="A946">
        <v>945</v>
      </c>
      <c r="B946" t="s">
        <v>2562</v>
      </c>
      <c r="C946" t="s">
        <v>2564</v>
      </c>
      <c r="D946" t="s">
        <v>2565</v>
      </c>
    </row>
    <row r="947" spans="1:4">
      <c r="A947">
        <v>946</v>
      </c>
      <c r="B947" t="s">
        <v>2562</v>
      </c>
      <c r="C947" t="s">
        <v>1246</v>
      </c>
      <c r="D947" t="s">
        <v>2566</v>
      </c>
    </row>
    <row r="948" spans="1:4">
      <c r="A948">
        <v>947</v>
      </c>
      <c r="B948" t="s">
        <v>2562</v>
      </c>
      <c r="C948" t="s">
        <v>2567</v>
      </c>
      <c r="D948" t="s">
        <v>2568</v>
      </c>
    </row>
    <row r="949" spans="1:4">
      <c r="A949">
        <v>948</v>
      </c>
      <c r="B949" t="s">
        <v>2562</v>
      </c>
      <c r="C949" t="s">
        <v>2569</v>
      </c>
      <c r="D949" t="s">
        <v>2570</v>
      </c>
    </row>
    <row r="950" spans="1:4">
      <c r="A950">
        <v>949</v>
      </c>
      <c r="B950" t="s">
        <v>2562</v>
      </c>
      <c r="C950" t="s">
        <v>2571</v>
      </c>
      <c r="D950" t="s">
        <v>2572</v>
      </c>
    </row>
    <row r="951" spans="1:4">
      <c r="A951">
        <v>950</v>
      </c>
      <c r="B951" t="s">
        <v>2562</v>
      </c>
      <c r="C951" t="s">
        <v>2573</v>
      </c>
      <c r="D951" t="s">
        <v>2574</v>
      </c>
    </row>
    <row r="952" spans="1:4">
      <c r="A952">
        <v>951</v>
      </c>
      <c r="B952" t="s">
        <v>2562</v>
      </c>
      <c r="C952" t="s">
        <v>2575</v>
      </c>
      <c r="D952" t="s">
        <v>2576</v>
      </c>
    </row>
    <row r="953" spans="1:4">
      <c r="A953">
        <v>952</v>
      </c>
      <c r="B953" t="s">
        <v>2562</v>
      </c>
      <c r="C953" t="s">
        <v>2577</v>
      </c>
      <c r="D953" t="s">
        <v>2578</v>
      </c>
    </row>
    <row r="954" spans="1:4">
      <c r="A954">
        <v>953</v>
      </c>
      <c r="B954" t="s">
        <v>2562</v>
      </c>
      <c r="C954" t="s">
        <v>2579</v>
      </c>
      <c r="D954" t="s">
        <v>2580</v>
      </c>
    </row>
    <row r="955" spans="1:4">
      <c r="A955">
        <v>954</v>
      </c>
      <c r="B955" t="s">
        <v>2562</v>
      </c>
      <c r="C955" t="s">
        <v>2562</v>
      </c>
      <c r="D955" t="s">
        <v>2563</v>
      </c>
    </row>
    <row r="956" spans="1:4">
      <c r="A956">
        <v>955</v>
      </c>
      <c r="B956" t="s">
        <v>2562</v>
      </c>
      <c r="C956" t="s">
        <v>2581</v>
      </c>
      <c r="D956" t="s">
        <v>2582</v>
      </c>
    </row>
    <row r="957" spans="1:4">
      <c r="A957">
        <v>956</v>
      </c>
      <c r="B957" t="s">
        <v>2562</v>
      </c>
      <c r="C957" t="s">
        <v>2583</v>
      </c>
      <c r="D957" t="s">
        <v>2584</v>
      </c>
    </row>
  </sheetData>
  <phoneticPr fontId="8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6"/>
    <col min="3" max="3" width="9.140625" style="149"/>
    <col min="4" max="4" width="26.5703125" style="149" customWidth="1"/>
    <col min="5" max="6" width="26.5703125" style="82" customWidth="1"/>
    <col min="7" max="7" width="31.42578125" style="82" customWidth="1"/>
    <col min="8" max="8" width="40.85546875" style="82" customWidth="1"/>
    <col min="9" max="9" width="14.5703125" style="82" customWidth="1"/>
    <col min="10" max="10" width="26.85546875" style="82" customWidth="1"/>
    <col min="11" max="11" width="50" style="82" customWidth="1"/>
    <col min="12" max="12" width="39.85546875" style="82" customWidth="1"/>
    <col min="13" max="13" width="10.7109375" style="82" customWidth="1"/>
    <col min="14" max="14" width="55.140625" style="82" customWidth="1"/>
    <col min="15" max="15" width="31.85546875" style="82" customWidth="1"/>
    <col min="16" max="16" width="23.85546875" style="82" customWidth="1"/>
    <col min="17" max="17" width="46.5703125" style="82" customWidth="1"/>
    <col min="18" max="18" width="24" style="82" bestFit="1" customWidth="1"/>
    <col min="19" max="19" width="20.5703125" style="82" customWidth="1"/>
    <col min="20" max="20" width="22" style="82" customWidth="1"/>
    <col min="21" max="22" width="26.42578125" style="82" customWidth="1"/>
    <col min="23" max="23" width="3.28515625" style="82" customWidth="1"/>
    <col min="24" max="24" width="59.7109375" style="82" customWidth="1"/>
    <col min="25" max="25" width="49.140625" style="82" customWidth="1"/>
    <col min="26" max="26" width="11.140625" style="82" customWidth="1"/>
    <col min="27" max="30" width="29" style="82" customWidth="1"/>
    <col min="31" max="31" width="9.140625" style="82"/>
    <col min="32" max="32" width="34.7109375" style="82" customWidth="1"/>
    <col min="33" max="33" width="9.140625" style="82"/>
    <col min="34" max="35" width="34.42578125" style="82" customWidth="1"/>
    <col min="36" max="36" width="9.140625" style="82"/>
    <col min="37" max="37" width="24.5703125" style="82" customWidth="1"/>
    <col min="38" max="38" width="9.140625" style="82"/>
    <col min="39" max="39" width="26.140625" style="82" customWidth="1"/>
    <col min="40" max="40" width="1.7109375" style="82" customWidth="1"/>
    <col min="41" max="41" width="9.140625" style="82"/>
    <col min="42" max="42" width="27.28515625" style="82" customWidth="1"/>
    <col min="43" max="43" width="29.7109375" style="82" customWidth="1"/>
    <col min="44" max="44" width="1.7109375" style="82" customWidth="1"/>
    <col min="45" max="45" width="21.42578125" style="82" customWidth="1"/>
    <col min="46" max="46" width="1.7109375" style="82" customWidth="1"/>
    <col min="47" max="47" width="31.28515625" style="82" bestFit="1" customWidth="1"/>
    <col min="48" max="48" width="1.7109375" style="82" customWidth="1"/>
    <col min="49" max="50" width="9.140625" style="531"/>
    <col min="51" max="51" width="9.140625" style="82"/>
    <col min="52" max="52" width="20" style="82" customWidth="1"/>
    <col min="53" max="53" width="42.85546875" style="82" bestFit="1" customWidth="1"/>
    <col min="54" max="16384" width="9.140625" style="82"/>
  </cols>
  <sheetData>
    <row r="1" spans="1:53" s="145" customFormat="1" ht="43.5" customHeight="1">
      <c r="A1" s="154" t="s">
        <v>70</v>
      </c>
      <c r="B1" s="154" t="s">
        <v>364</v>
      </c>
      <c r="C1" s="154" t="s">
        <v>89</v>
      </c>
      <c r="D1" s="154" t="s">
        <v>86</v>
      </c>
      <c r="E1" s="154" t="s">
        <v>188</v>
      </c>
      <c r="F1" s="154" t="s">
        <v>228</v>
      </c>
      <c r="G1" s="154" t="s">
        <v>205</v>
      </c>
      <c r="H1" s="154" t="s">
        <v>209</v>
      </c>
      <c r="I1" s="154" t="s">
        <v>227</v>
      </c>
      <c r="J1" s="154" t="s">
        <v>244</v>
      </c>
      <c r="K1" s="154" t="s">
        <v>248</v>
      </c>
      <c r="L1" s="154"/>
      <c r="M1" s="154"/>
      <c r="N1" s="99" t="s">
        <v>283</v>
      </c>
      <c r="O1" s="154" t="s">
        <v>275</v>
      </c>
      <c r="P1" s="154" t="s">
        <v>298</v>
      </c>
      <c r="Q1" s="154" t="s">
        <v>340</v>
      </c>
      <c r="R1" s="154" t="s">
        <v>24</v>
      </c>
      <c r="S1" s="154" t="s">
        <v>32</v>
      </c>
      <c r="T1" s="192" t="s">
        <v>38</v>
      </c>
      <c r="U1" s="192" t="s">
        <v>43</v>
      </c>
      <c r="V1" s="192"/>
      <c r="W1" s="245" t="s">
        <v>327</v>
      </c>
      <c r="X1" s="154" t="s">
        <v>296</v>
      </c>
      <c r="Y1" s="154" t="s">
        <v>310</v>
      </c>
      <c r="Z1" s="154"/>
      <c r="AA1" s="308" t="s">
        <v>365</v>
      </c>
      <c r="AB1" s="308"/>
      <c r="AC1" s="308" t="s">
        <v>366</v>
      </c>
      <c r="AD1" s="308"/>
      <c r="AF1" s="192" t="s">
        <v>337</v>
      </c>
      <c r="AH1" s="154" t="s">
        <v>338</v>
      </c>
      <c r="AI1" s="154" t="s">
        <v>339</v>
      </c>
      <c r="AK1" s="154" t="s">
        <v>356</v>
      </c>
      <c r="AM1" s="154" t="s">
        <v>357</v>
      </c>
      <c r="AP1" s="154" t="s">
        <v>377</v>
      </c>
      <c r="AQ1" s="154" t="s">
        <v>376</v>
      </c>
      <c r="AS1" s="530" t="s">
        <v>383</v>
      </c>
      <c r="AU1" s="192" t="s">
        <v>418</v>
      </c>
      <c r="AW1" s="532" t="s">
        <v>585</v>
      </c>
      <c r="AX1" s="532" t="s">
        <v>586</v>
      </c>
      <c r="AZ1" s="864" t="s">
        <v>619</v>
      </c>
      <c r="BA1" s="864"/>
    </row>
    <row r="2" spans="1:53" ht="66.75" customHeight="1">
      <c r="A2" s="5" t="s">
        <v>104</v>
      </c>
      <c r="B2" s="43">
        <v>2000</v>
      </c>
      <c r="C2" s="43">
        <v>2013</v>
      </c>
      <c r="D2" s="43" t="s">
        <v>87</v>
      </c>
      <c r="E2" s="147" t="s">
        <v>189</v>
      </c>
      <c r="F2" s="147" t="s">
        <v>229</v>
      </c>
      <c r="G2" s="147" t="s">
        <v>203</v>
      </c>
      <c r="H2" s="147" t="s">
        <v>207</v>
      </c>
      <c r="I2" s="147" t="s">
        <v>96</v>
      </c>
      <c r="J2" s="147" t="s">
        <v>245</v>
      </c>
      <c r="K2" s="233" t="s">
        <v>249</v>
      </c>
      <c r="L2" s="233" t="s">
        <v>249</v>
      </c>
      <c r="M2" s="148">
        <v>1</v>
      </c>
      <c r="N2" s="100" t="s">
        <v>287</v>
      </c>
      <c r="O2" s="148" t="s">
        <v>370</v>
      </c>
      <c r="P2" s="234" t="s">
        <v>45</v>
      </c>
      <c r="Q2" s="236" t="s">
        <v>3</v>
      </c>
      <c r="R2" s="239" t="s">
        <v>27</v>
      </c>
      <c r="S2" s="237" t="s">
        <v>29</v>
      </c>
      <c r="T2" s="238" t="s">
        <v>33</v>
      </c>
      <c r="U2" s="233" t="s">
        <v>39</v>
      </c>
      <c r="V2" s="243">
        <v>1</v>
      </c>
      <c r="W2" s="246"/>
      <c r="X2" s="323" t="s">
        <v>384</v>
      </c>
      <c r="Y2" s="43" t="s">
        <v>402</v>
      </c>
      <c r="Z2" s="43"/>
      <c r="AA2" s="325" t="s">
        <v>398</v>
      </c>
      <c r="AB2" s="310" t="s">
        <v>398</v>
      </c>
      <c r="AC2" s="43" t="s">
        <v>312</v>
      </c>
      <c r="AD2" s="310" t="s">
        <v>312</v>
      </c>
      <c r="AF2" s="44" t="s">
        <v>39</v>
      </c>
      <c r="AH2" s="147" t="s">
        <v>342</v>
      </c>
      <c r="AI2" s="147" t="s">
        <v>342</v>
      </c>
      <c r="AK2" s="147" t="s">
        <v>348</v>
      </c>
      <c r="AM2" s="147" t="s">
        <v>358</v>
      </c>
      <c r="AP2" s="692" t="s">
        <v>389</v>
      </c>
      <c r="AQ2" s="43" t="s">
        <v>386</v>
      </c>
      <c r="AS2" s="43" t="s">
        <v>381</v>
      </c>
      <c r="AU2" s="44" t="s">
        <v>411</v>
      </c>
      <c r="AW2" s="533" t="s">
        <v>587</v>
      </c>
      <c r="AX2" s="534" t="s">
        <v>587</v>
      </c>
      <c r="AZ2" s="590" t="s">
        <v>620</v>
      </c>
      <c r="BA2" s="591" t="s">
        <v>621</v>
      </c>
    </row>
    <row r="3" spans="1:53" ht="66.75" customHeight="1">
      <c r="A3" s="5" t="s">
        <v>105</v>
      </c>
      <c r="B3" s="43">
        <v>2001</v>
      </c>
      <c r="C3" s="43">
        <v>2014</v>
      </c>
      <c r="D3" s="43" t="s">
        <v>88</v>
      </c>
      <c r="E3" s="147" t="s">
        <v>190</v>
      </c>
      <c r="F3" s="147" t="s">
        <v>230</v>
      </c>
      <c r="G3" s="147" t="s">
        <v>204</v>
      </c>
      <c r="H3" s="147" t="s">
        <v>208</v>
      </c>
      <c r="I3" s="147" t="s">
        <v>52</v>
      </c>
      <c r="J3" s="147" t="s">
        <v>284</v>
      </c>
      <c r="K3" s="148" t="s">
        <v>251</v>
      </c>
      <c r="L3" s="148" t="s">
        <v>251</v>
      </c>
      <c r="M3" s="148">
        <v>2</v>
      </c>
      <c r="N3" s="100" t="s">
        <v>262</v>
      </c>
      <c r="O3" s="233" t="s">
        <v>371</v>
      </c>
      <c r="P3" s="234" t="s">
        <v>46</v>
      </c>
      <c r="Q3" s="236" t="s">
        <v>303</v>
      </c>
      <c r="R3" s="235" t="s">
        <v>305</v>
      </c>
      <c r="S3" s="237" t="s">
        <v>30</v>
      </c>
      <c r="T3" s="238" t="s">
        <v>34</v>
      </c>
      <c r="U3" s="233" t="s">
        <v>40</v>
      </c>
      <c r="V3" s="243">
        <v>2</v>
      </c>
      <c r="W3" s="246"/>
      <c r="X3" s="323" t="s">
        <v>385</v>
      </c>
      <c r="Y3" s="43" t="s">
        <v>392</v>
      </c>
      <c r="Z3" s="43"/>
      <c r="AA3" s="325" t="s">
        <v>397</v>
      </c>
      <c r="AB3" s="310" t="s">
        <v>397</v>
      </c>
      <c r="AC3" s="43" t="s">
        <v>313</v>
      </c>
      <c r="AD3" s="310" t="s">
        <v>313</v>
      </c>
      <c r="AF3" s="44" t="s">
        <v>40</v>
      </c>
      <c r="AH3" s="147" t="s">
        <v>367</v>
      </c>
      <c r="AI3" s="147" t="s">
        <v>346</v>
      </c>
      <c r="AK3" s="147" t="s">
        <v>349</v>
      </c>
      <c r="AM3" s="147" t="s">
        <v>359</v>
      </c>
      <c r="AP3" s="692" t="s">
        <v>386</v>
      </c>
      <c r="AQ3" s="43" t="s">
        <v>385</v>
      </c>
      <c r="AS3" s="43" t="s">
        <v>382</v>
      </c>
      <c r="AU3" s="44" t="s">
        <v>412</v>
      </c>
      <c r="AW3" s="533" t="s">
        <v>588</v>
      </c>
      <c r="AX3" s="534" t="s">
        <v>588</v>
      </c>
      <c r="AZ3" s="150" t="s">
        <v>678</v>
      </c>
      <c r="BA3" s="235" t="s">
        <v>677</v>
      </c>
    </row>
    <row r="4" spans="1:53" ht="66.75" customHeight="1">
      <c r="A4" s="5" t="s">
        <v>106</v>
      </c>
      <c r="B4" s="43">
        <v>2002</v>
      </c>
      <c r="C4" s="43">
        <v>2015</v>
      </c>
      <c r="E4" s="147" t="s">
        <v>191</v>
      </c>
      <c r="F4" s="147" t="s">
        <v>231</v>
      </c>
      <c r="H4" s="147" t="s">
        <v>2</v>
      </c>
      <c r="I4" s="147" t="s">
        <v>53</v>
      </c>
      <c r="J4" s="147" t="s">
        <v>285</v>
      </c>
      <c r="K4" s="148" t="s">
        <v>252</v>
      </c>
      <c r="L4" s="148" t="s">
        <v>252</v>
      </c>
      <c r="M4" s="148">
        <v>3</v>
      </c>
      <c r="N4" s="100" t="s">
        <v>288</v>
      </c>
      <c r="O4" s="233" t="s">
        <v>372</v>
      </c>
      <c r="Q4" s="236" t="s">
        <v>26</v>
      </c>
      <c r="R4" s="235" t="s">
        <v>704</v>
      </c>
      <c r="S4" s="237" t="s">
        <v>31</v>
      </c>
      <c r="T4" s="238" t="s">
        <v>35</v>
      </c>
      <c r="U4" s="233" t="s">
        <v>41</v>
      </c>
      <c r="V4" s="243">
        <v>3</v>
      </c>
      <c r="W4" s="246"/>
      <c r="X4" s="323" t="s">
        <v>386</v>
      </c>
      <c r="Y4" s="43" t="s">
        <v>393</v>
      </c>
      <c r="Z4" s="309"/>
      <c r="AA4" s="324" t="s">
        <v>396</v>
      </c>
      <c r="AB4" s="82" t="s">
        <v>396</v>
      </c>
      <c r="AC4" s="43" t="s">
        <v>314</v>
      </c>
      <c r="AD4" s="310" t="s">
        <v>314</v>
      </c>
      <c r="AF4" s="44" t="s">
        <v>41</v>
      </c>
      <c r="AH4" s="44" t="s">
        <v>373</v>
      </c>
      <c r="AK4" s="147" t="s">
        <v>350</v>
      </c>
      <c r="AM4" s="147" t="s">
        <v>360</v>
      </c>
      <c r="AP4" s="692" t="s">
        <v>385</v>
      </c>
      <c r="AQ4" s="43" t="s">
        <v>384</v>
      </c>
      <c r="AS4" s="43" t="s">
        <v>347</v>
      </c>
      <c r="AU4" s="44" t="s">
        <v>413</v>
      </c>
      <c r="AW4" s="533" t="s">
        <v>589</v>
      </c>
      <c r="AX4" s="534" t="s">
        <v>589</v>
      </c>
      <c r="AZ4" s="150" t="s">
        <v>679</v>
      </c>
      <c r="BA4" s="235" t="s">
        <v>687</v>
      </c>
    </row>
    <row r="5" spans="1:53" ht="66.75" customHeight="1">
      <c r="A5" s="5" t="s">
        <v>107</v>
      </c>
      <c r="B5" s="43">
        <v>2003</v>
      </c>
      <c r="C5" s="43">
        <v>2016</v>
      </c>
      <c r="E5" s="147" t="s">
        <v>192</v>
      </c>
      <c r="F5" s="147" t="s">
        <v>232</v>
      </c>
      <c r="I5" s="147" t="s">
        <v>54</v>
      </c>
      <c r="K5" s="148" t="s">
        <v>250</v>
      </c>
      <c r="L5" s="148" t="s">
        <v>250</v>
      </c>
      <c r="M5" s="148">
        <v>4</v>
      </c>
      <c r="N5" s="150" t="s">
        <v>289</v>
      </c>
      <c r="O5" s="147" t="s">
        <v>342</v>
      </c>
      <c r="Q5" s="236" t="s">
        <v>304</v>
      </c>
      <c r="R5" s="235" t="s">
        <v>306</v>
      </c>
      <c r="T5" s="44" t="s">
        <v>36</v>
      </c>
      <c r="U5" s="233" t="s">
        <v>42</v>
      </c>
      <c r="V5" s="243">
        <v>4</v>
      </c>
      <c r="W5" s="246"/>
      <c r="X5" s="323" t="s">
        <v>389</v>
      </c>
      <c r="Y5" s="43" t="s">
        <v>391</v>
      </c>
      <c r="Z5" s="309">
        <v>1</v>
      </c>
      <c r="AA5" s="324" t="s">
        <v>399</v>
      </c>
      <c r="AB5" s="82" t="s">
        <v>399</v>
      </c>
      <c r="AF5" s="44" t="s">
        <v>329</v>
      </c>
      <c r="AH5" s="147" t="s">
        <v>368</v>
      </c>
      <c r="AK5" s="147" t="s">
        <v>351</v>
      </c>
      <c r="AM5" s="147" t="s">
        <v>361</v>
      </c>
      <c r="AP5" s="692" t="s">
        <v>384</v>
      </c>
      <c r="AQ5" s="43" t="s">
        <v>388</v>
      </c>
      <c r="AU5" s="44" t="s">
        <v>414</v>
      </c>
      <c r="AW5" s="533" t="s">
        <v>590</v>
      </c>
      <c r="AX5" s="534" t="s">
        <v>590</v>
      </c>
      <c r="AZ5" s="150" t="s">
        <v>681</v>
      </c>
      <c r="BA5" s="235" t="s">
        <v>680</v>
      </c>
    </row>
    <row r="6" spans="1:53" ht="66.75" customHeight="1">
      <c r="A6" s="5" t="s">
        <v>108</v>
      </c>
      <c r="B6" s="43">
        <v>2004</v>
      </c>
      <c r="C6" s="43">
        <v>2017</v>
      </c>
      <c r="E6" s="147" t="s">
        <v>193</v>
      </c>
      <c r="F6" s="151"/>
      <c r="G6" s="154" t="s">
        <v>293</v>
      </c>
      <c r="H6" s="154" t="s">
        <v>261</v>
      </c>
      <c r="I6" s="147" t="s">
        <v>71</v>
      </c>
      <c r="J6" s="154" t="s">
        <v>267</v>
      </c>
      <c r="N6" s="150" t="s">
        <v>290</v>
      </c>
      <c r="O6" s="147" t="s">
        <v>346</v>
      </c>
      <c r="R6" s="235" t="s">
        <v>3</v>
      </c>
      <c r="T6" s="44" t="s">
        <v>37</v>
      </c>
      <c r="U6" s="233" t="s">
        <v>329</v>
      </c>
      <c r="V6" s="243">
        <v>5</v>
      </c>
      <c r="W6" s="246"/>
      <c r="X6" s="188">
        <v>5555</v>
      </c>
      <c r="Y6" s="43"/>
      <c r="Z6" s="309"/>
      <c r="AA6" s="324"/>
      <c r="AH6" s="147" t="s">
        <v>369</v>
      </c>
      <c r="AK6" s="147" t="s">
        <v>352</v>
      </c>
      <c r="AM6" s="147" t="s">
        <v>362</v>
      </c>
      <c r="AP6" s="692" t="s">
        <v>388</v>
      </c>
      <c r="AQ6" s="43" t="s">
        <v>387</v>
      </c>
      <c r="AU6" s="327" t="s">
        <v>415</v>
      </c>
      <c r="AW6" s="533" t="s">
        <v>591</v>
      </c>
      <c r="AX6" s="534" t="s">
        <v>591</v>
      </c>
      <c r="AZ6" s="150" t="s">
        <v>682</v>
      </c>
      <c r="BA6" s="235" t="s">
        <v>683</v>
      </c>
    </row>
    <row r="7" spans="1:53" ht="66.75" customHeight="1">
      <c r="A7" s="5" t="s">
        <v>109</v>
      </c>
      <c r="B7" s="43">
        <v>2005</v>
      </c>
      <c r="E7" s="147" t="s">
        <v>194</v>
      </c>
      <c r="F7" s="151"/>
      <c r="G7" s="147" t="s">
        <v>258</v>
      </c>
      <c r="H7" s="147" t="s">
        <v>260</v>
      </c>
      <c r="I7" s="147" t="s">
        <v>72</v>
      </c>
      <c r="J7" s="147" t="s">
        <v>286</v>
      </c>
      <c r="N7" s="152" t="s">
        <v>291</v>
      </c>
      <c r="O7" s="147" t="s">
        <v>367</v>
      </c>
      <c r="U7" s="233" t="s">
        <v>88</v>
      </c>
      <c r="V7" s="244" t="s">
        <v>72</v>
      </c>
      <c r="W7" s="246"/>
      <c r="X7" s="188">
        <v>66666</v>
      </c>
      <c r="Y7" s="43"/>
      <c r="Z7" s="309"/>
      <c r="AA7" s="324"/>
      <c r="AH7" s="147" t="s">
        <v>343</v>
      </c>
      <c r="AK7" s="147" t="s">
        <v>353</v>
      </c>
      <c r="AM7" s="147" t="s">
        <v>363</v>
      </c>
      <c r="AP7" s="692" t="s">
        <v>387</v>
      </c>
      <c r="AQ7" s="43"/>
      <c r="AU7" s="327" t="s">
        <v>416</v>
      </c>
      <c r="AW7" s="533" t="s">
        <v>592</v>
      </c>
      <c r="AX7" s="534" t="s">
        <v>592</v>
      </c>
    </row>
    <row r="8" spans="1:53" ht="66.75" customHeight="1">
      <c r="A8" s="5" t="s">
        <v>110</v>
      </c>
      <c r="B8" s="43">
        <v>2006</v>
      </c>
      <c r="E8" s="147" t="s">
        <v>195</v>
      </c>
      <c r="F8" s="151"/>
      <c r="G8" s="147" t="s">
        <v>259</v>
      </c>
      <c r="H8" s="147" t="s">
        <v>266</v>
      </c>
      <c r="I8" s="147" t="s">
        <v>186</v>
      </c>
      <c r="J8" s="147" t="s">
        <v>282</v>
      </c>
      <c r="N8" s="153" t="s">
        <v>292</v>
      </c>
      <c r="O8" s="147" t="s">
        <v>373</v>
      </c>
      <c r="V8" s="244" t="s">
        <v>186</v>
      </c>
      <c r="W8" s="246"/>
      <c r="X8" s="188">
        <v>77777</v>
      </c>
      <c r="Y8" s="43"/>
      <c r="Z8" s="309"/>
      <c r="AA8" s="324"/>
      <c r="AK8" s="147" t="s">
        <v>354</v>
      </c>
      <c r="AP8" s="246"/>
      <c r="AU8" s="327" t="s">
        <v>417</v>
      </c>
      <c r="AW8" s="533" t="s">
        <v>593</v>
      </c>
      <c r="AX8" s="534" t="s">
        <v>593</v>
      </c>
    </row>
    <row r="9" spans="1:53" ht="66.75" customHeight="1">
      <c r="A9" s="5" t="s">
        <v>111</v>
      </c>
      <c r="B9" s="43">
        <v>2007</v>
      </c>
      <c r="E9" s="147" t="s">
        <v>196</v>
      </c>
      <c r="F9" s="151"/>
      <c r="G9" s="147" t="s">
        <v>266</v>
      </c>
      <c r="I9" s="147" t="s">
        <v>187</v>
      </c>
      <c r="O9" s="147" t="s">
        <v>368</v>
      </c>
      <c r="V9" s="244" t="s">
        <v>187</v>
      </c>
      <c r="W9" s="246"/>
      <c r="X9" s="188">
        <v>8888</v>
      </c>
      <c r="Y9" s="43"/>
      <c r="Z9" s="309">
        <v>1</v>
      </c>
      <c r="AA9" s="324"/>
      <c r="AK9" s="147" t="s">
        <v>355</v>
      </c>
      <c r="AP9" s="246"/>
      <c r="AW9" s="533" t="s">
        <v>594</v>
      </c>
      <c r="AX9" s="534" t="s">
        <v>594</v>
      </c>
    </row>
    <row r="10" spans="1:53" ht="66.75" customHeight="1">
      <c r="A10" s="5" t="s">
        <v>112</v>
      </c>
      <c r="B10" s="43">
        <v>2008</v>
      </c>
      <c r="E10" s="147" t="s">
        <v>197</v>
      </c>
      <c r="F10" s="151"/>
      <c r="I10" s="147" t="s">
        <v>211</v>
      </c>
      <c r="O10" s="147" t="s">
        <v>369</v>
      </c>
      <c r="V10" s="244" t="s">
        <v>211</v>
      </c>
      <c r="W10" s="246"/>
      <c r="X10" s="323" t="s">
        <v>387</v>
      </c>
      <c r="Y10" s="43" t="s">
        <v>394</v>
      </c>
      <c r="Z10" s="309"/>
      <c r="AP10" s="246"/>
      <c r="AW10" s="533" t="s">
        <v>595</v>
      </c>
      <c r="AX10" s="534" t="s">
        <v>595</v>
      </c>
    </row>
    <row r="11" spans="1:53" ht="66.75" customHeight="1">
      <c r="A11" s="5" t="s">
        <v>113</v>
      </c>
      <c r="B11" s="43">
        <v>2009</v>
      </c>
      <c r="E11" s="147" t="s">
        <v>198</v>
      </c>
      <c r="F11" s="151"/>
      <c r="I11" s="147" t="s">
        <v>212</v>
      </c>
      <c r="O11" s="147" t="s">
        <v>343</v>
      </c>
      <c r="V11" s="244" t="s">
        <v>212</v>
      </c>
      <c r="W11" s="241"/>
      <c r="X11" s="323" t="s">
        <v>388</v>
      </c>
      <c r="Y11" s="43" t="s">
        <v>395</v>
      </c>
      <c r="Z11" s="309"/>
      <c r="AP11" s="246"/>
      <c r="AW11" s="533" t="s">
        <v>596</v>
      </c>
      <c r="AX11" s="534" t="s">
        <v>596</v>
      </c>
    </row>
    <row r="12" spans="1:53" ht="33.75">
      <c r="A12" s="5" t="s">
        <v>68</v>
      </c>
      <c r="B12" s="43">
        <v>2010</v>
      </c>
      <c r="E12" s="147" t="s">
        <v>199</v>
      </c>
      <c r="F12" s="151"/>
      <c r="G12" s="154" t="s">
        <v>294</v>
      </c>
      <c r="H12" s="154" t="s">
        <v>263</v>
      </c>
      <c r="I12" s="147" t="s">
        <v>213</v>
      </c>
      <c r="O12" s="155" t="s">
        <v>374</v>
      </c>
      <c r="AW12" s="533" t="s">
        <v>212</v>
      </c>
      <c r="AX12" s="534" t="s">
        <v>212</v>
      </c>
    </row>
    <row r="13" spans="1:53" ht="22.5">
      <c r="A13" s="5" t="s">
        <v>114</v>
      </c>
      <c r="B13" s="43">
        <v>2011</v>
      </c>
      <c r="E13" s="147" t="s">
        <v>200</v>
      </c>
      <c r="F13" s="151"/>
      <c r="G13" s="147" t="s">
        <v>264</v>
      </c>
      <c r="H13" s="147" t="s">
        <v>265</v>
      </c>
      <c r="I13" s="147" t="s">
        <v>214</v>
      </c>
      <c r="O13" s="155" t="s">
        <v>355</v>
      </c>
      <c r="AW13" s="533" t="s">
        <v>213</v>
      </c>
      <c r="AX13" s="534" t="s">
        <v>213</v>
      </c>
    </row>
    <row r="14" spans="1:53" ht="21" customHeight="1">
      <c r="A14" s="5" t="s">
        <v>69</v>
      </c>
      <c r="B14" s="43">
        <v>2012</v>
      </c>
      <c r="G14" s="147" t="s">
        <v>266</v>
      </c>
      <c r="H14" s="147" t="s">
        <v>266</v>
      </c>
      <c r="I14" s="147" t="s">
        <v>215</v>
      </c>
      <c r="N14" s="99" t="s">
        <v>318</v>
      </c>
      <c r="AW14" s="533" t="s">
        <v>214</v>
      </c>
      <c r="AX14" s="534" t="s">
        <v>214</v>
      </c>
    </row>
    <row r="15" spans="1:53" ht="21" customHeight="1">
      <c r="A15" s="5" t="s">
        <v>490</v>
      </c>
      <c r="B15" s="43">
        <v>2013</v>
      </c>
      <c r="I15" s="147" t="s">
        <v>216</v>
      </c>
      <c r="N15" s="232" t="s">
        <v>326</v>
      </c>
      <c r="AW15" s="533" t="s">
        <v>215</v>
      </c>
      <c r="AX15" s="534" t="s">
        <v>215</v>
      </c>
    </row>
    <row r="16" spans="1:53" ht="21" customHeight="1">
      <c r="A16" s="5" t="s">
        <v>115</v>
      </c>
      <c r="B16" s="43">
        <v>2014</v>
      </c>
      <c r="I16" s="147" t="s">
        <v>217</v>
      </c>
      <c r="N16" s="232" t="s">
        <v>325</v>
      </c>
      <c r="AW16" s="533" t="s">
        <v>216</v>
      </c>
      <c r="AX16" s="534" t="s">
        <v>216</v>
      </c>
    </row>
    <row r="17" spans="1:50" ht="21" customHeight="1">
      <c r="A17" s="5" t="s">
        <v>116</v>
      </c>
      <c r="B17" s="43">
        <v>2015</v>
      </c>
      <c r="I17" s="147" t="s">
        <v>218</v>
      </c>
      <c r="N17" s="232" t="s">
        <v>324</v>
      </c>
      <c r="X17" s="323"/>
      <c r="AW17" s="533" t="s">
        <v>217</v>
      </c>
      <c r="AX17" s="534" t="s">
        <v>217</v>
      </c>
    </row>
    <row r="18" spans="1:50" ht="21" customHeight="1">
      <c r="A18" s="5" t="s">
        <v>117</v>
      </c>
      <c r="B18" s="43">
        <v>2016</v>
      </c>
      <c r="I18" s="147" t="s">
        <v>219</v>
      </c>
      <c r="N18" s="232" t="s">
        <v>323</v>
      </c>
      <c r="X18" s="323"/>
      <c r="AW18" s="533" t="s">
        <v>218</v>
      </c>
      <c r="AX18" s="534" t="s">
        <v>218</v>
      </c>
    </row>
    <row r="19" spans="1:50" ht="21" customHeight="1">
      <c r="A19" s="5" t="s">
        <v>118</v>
      </c>
      <c r="B19" s="43">
        <v>2017</v>
      </c>
      <c r="I19" s="147" t="s">
        <v>220</v>
      </c>
      <c r="N19" s="232" t="s">
        <v>322</v>
      </c>
      <c r="X19" s="323"/>
      <c r="AW19" s="533" t="s">
        <v>219</v>
      </c>
      <c r="AX19" s="534" t="s">
        <v>219</v>
      </c>
    </row>
    <row r="20" spans="1:50" ht="21" customHeight="1">
      <c r="A20" s="5" t="s">
        <v>119</v>
      </c>
      <c r="B20" s="43">
        <v>2018</v>
      </c>
      <c r="I20" s="147" t="s">
        <v>221</v>
      </c>
      <c r="N20" s="232" t="s">
        <v>321</v>
      </c>
      <c r="AW20" s="533" t="s">
        <v>220</v>
      </c>
      <c r="AX20" s="534" t="s">
        <v>220</v>
      </c>
    </row>
    <row r="21" spans="1:50" ht="21" customHeight="1">
      <c r="A21" s="5" t="s">
        <v>120</v>
      </c>
      <c r="B21" s="43">
        <v>2019</v>
      </c>
      <c r="I21" s="147" t="s">
        <v>222</v>
      </c>
      <c r="N21" s="232" t="s">
        <v>320</v>
      </c>
      <c r="AW21" s="533" t="s">
        <v>221</v>
      </c>
      <c r="AX21" s="534" t="s">
        <v>221</v>
      </c>
    </row>
    <row r="22" spans="1:50" ht="21" customHeight="1">
      <c r="A22" s="5" t="s">
        <v>121</v>
      </c>
      <c r="B22" s="43">
        <v>2020</v>
      </c>
      <c r="N22" s="232" t="s">
        <v>319</v>
      </c>
      <c r="AW22" s="533" t="s">
        <v>222</v>
      </c>
      <c r="AX22" s="534" t="s">
        <v>222</v>
      </c>
    </row>
    <row r="23" spans="1:50" ht="21" customHeight="1">
      <c r="A23" s="5" t="s">
        <v>122</v>
      </c>
      <c r="B23" s="43">
        <v>2021</v>
      </c>
      <c r="AW23" s="533" t="s">
        <v>597</v>
      </c>
      <c r="AX23" s="534" t="s">
        <v>597</v>
      </c>
    </row>
    <row r="24" spans="1:50" ht="21" customHeight="1">
      <c r="A24" s="5" t="s">
        <v>123</v>
      </c>
      <c r="B24" s="43">
        <v>2022</v>
      </c>
      <c r="AW24" s="533" t="s">
        <v>598</v>
      </c>
      <c r="AX24" s="534" t="s">
        <v>598</v>
      </c>
    </row>
    <row r="25" spans="1:50">
      <c r="A25" s="5" t="s">
        <v>124</v>
      </c>
      <c r="B25" s="43">
        <v>2023</v>
      </c>
      <c r="AW25" s="533" t="s">
        <v>599</v>
      </c>
      <c r="AX25" s="534" t="s">
        <v>599</v>
      </c>
    </row>
    <row r="26" spans="1:50">
      <c r="A26" s="5" t="s">
        <v>125</v>
      </c>
      <c r="B26" s="43">
        <v>2024</v>
      </c>
      <c r="AX26" s="534" t="s">
        <v>600</v>
      </c>
    </row>
    <row r="27" spans="1:50">
      <c r="A27" s="5" t="s">
        <v>126</v>
      </c>
      <c r="B27" s="43">
        <v>2025</v>
      </c>
      <c r="AX27" s="534" t="s">
        <v>601</v>
      </c>
    </row>
    <row r="28" spans="1:50">
      <c r="A28" s="5" t="s">
        <v>127</v>
      </c>
      <c r="D28" s="393"/>
      <c r="E28" s="394"/>
      <c r="F28" s="394"/>
      <c r="H28" s="395" t="s">
        <v>454</v>
      </c>
      <c r="AX28" s="534" t="s">
        <v>602</v>
      </c>
    </row>
    <row r="29" spans="1:50">
      <c r="A29" s="5" t="s">
        <v>128</v>
      </c>
      <c r="D29" s="396" t="s">
        <v>455</v>
      </c>
      <c r="E29" s="397" t="str">
        <f>IF(periodStart = "","", periodStart)</f>
        <v>01.01.2023</v>
      </c>
      <c r="F29" s="397" t="str">
        <f>IF(periodEnd = "","", periodEnd)</f>
        <v>31.12.2023</v>
      </c>
      <c r="H29" s="398" t="s">
        <v>3304</v>
      </c>
      <c r="AX29" s="534" t="s">
        <v>603</v>
      </c>
    </row>
    <row r="30" spans="1:50">
      <c r="A30" s="5" t="s">
        <v>129</v>
      </c>
      <c r="D30" s="399"/>
      <c r="E30" s="400"/>
      <c r="F30" s="400"/>
      <c r="AX30" s="534" t="s">
        <v>604</v>
      </c>
    </row>
    <row r="31" spans="1:50" ht="12.75">
      <c r="A31" s="5" t="s">
        <v>130</v>
      </c>
      <c r="D31" s="393"/>
      <c r="E31" s="394"/>
      <c r="F31" s="394"/>
      <c r="H31" s="401"/>
      <c r="AX31" s="534" t="s">
        <v>605</v>
      </c>
    </row>
    <row r="32" spans="1:50">
      <c r="A32" s="5" t="s">
        <v>131</v>
      </c>
      <c r="D32" s="396" t="s">
        <v>456</v>
      </c>
      <c r="E32" s="402"/>
      <c r="F32" s="402"/>
      <c r="H32" s="403" t="s">
        <v>457</v>
      </c>
      <c r="AX32" s="534" t="s">
        <v>606</v>
      </c>
    </row>
    <row r="33" spans="1:50">
      <c r="A33" s="5" t="s">
        <v>132</v>
      </c>
      <c r="AX33" s="534" t="s">
        <v>607</v>
      </c>
    </row>
    <row r="34" spans="1:50">
      <c r="A34" s="5" t="s">
        <v>133</v>
      </c>
      <c r="AX34" s="534" t="s">
        <v>608</v>
      </c>
    </row>
    <row r="35" spans="1:50">
      <c r="A35" s="5" t="s">
        <v>134</v>
      </c>
      <c r="AX35" s="534" t="s">
        <v>609</v>
      </c>
    </row>
    <row r="36" spans="1:50">
      <c r="A36" s="5" t="s">
        <v>98</v>
      </c>
      <c r="AX36" s="534" t="s">
        <v>610</v>
      </c>
    </row>
    <row r="37" spans="1:50">
      <c r="A37" s="5" t="s">
        <v>99</v>
      </c>
      <c r="AX37" s="534" t="s">
        <v>611</v>
      </c>
    </row>
    <row r="38" spans="1:50">
      <c r="A38" s="5" t="s">
        <v>100</v>
      </c>
      <c r="AX38" s="534" t="s">
        <v>612</v>
      </c>
    </row>
    <row r="39" spans="1:50">
      <c r="A39" s="5" t="s">
        <v>101</v>
      </c>
      <c r="AX39" s="534" t="s">
        <v>560</v>
      </c>
    </row>
    <row r="40" spans="1:50">
      <c r="A40" s="5" t="s">
        <v>102</v>
      </c>
      <c r="AX40" s="534" t="s">
        <v>561</v>
      </c>
    </row>
    <row r="41" spans="1:50">
      <c r="A41" s="5" t="s">
        <v>103</v>
      </c>
      <c r="AX41" s="534" t="s">
        <v>562</v>
      </c>
    </row>
    <row r="42" spans="1:50">
      <c r="A42" s="5" t="s">
        <v>135</v>
      </c>
      <c r="AX42" s="534" t="s">
        <v>563</v>
      </c>
    </row>
    <row r="43" spans="1:50">
      <c r="A43" s="5" t="s">
        <v>136</v>
      </c>
      <c r="AX43" s="534" t="s">
        <v>564</v>
      </c>
    </row>
    <row r="44" spans="1:50">
      <c r="A44" s="5" t="s">
        <v>137</v>
      </c>
      <c r="AX44" s="534" t="s">
        <v>565</v>
      </c>
    </row>
    <row r="45" spans="1:50">
      <c r="A45" s="5" t="s">
        <v>138</v>
      </c>
      <c r="AX45" s="534" t="s">
        <v>566</v>
      </c>
    </row>
    <row r="46" spans="1:50">
      <c r="A46" s="5" t="s">
        <v>139</v>
      </c>
      <c r="AX46" s="534" t="s">
        <v>567</v>
      </c>
    </row>
    <row r="47" spans="1:50">
      <c r="A47" s="5" t="s">
        <v>160</v>
      </c>
      <c r="AX47" s="534" t="s">
        <v>568</v>
      </c>
    </row>
    <row r="48" spans="1:50">
      <c r="A48" s="5" t="s">
        <v>161</v>
      </c>
      <c r="AX48" s="534" t="s">
        <v>569</v>
      </c>
    </row>
    <row r="49" spans="1:50">
      <c r="A49" s="5" t="s">
        <v>162</v>
      </c>
      <c r="AX49" s="534" t="s">
        <v>570</v>
      </c>
    </row>
    <row r="50" spans="1:50">
      <c r="A50" s="5" t="s">
        <v>140</v>
      </c>
      <c r="AX50" s="534" t="s">
        <v>571</v>
      </c>
    </row>
    <row r="51" spans="1:50">
      <c r="A51" s="5" t="s">
        <v>141</v>
      </c>
      <c r="AX51" s="534" t="s">
        <v>572</v>
      </c>
    </row>
    <row r="52" spans="1:50">
      <c r="A52" s="5" t="s">
        <v>142</v>
      </c>
      <c r="AX52" s="534" t="s">
        <v>573</v>
      </c>
    </row>
    <row r="53" spans="1:50">
      <c r="A53" s="5" t="s">
        <v>143</v>
      </c>
      <c r="AX53" s="534" t="s">
        <v>574</v>
      </c>
    </row>
    <row r="54" spans="1:50">
      <c r="A54" s="5" t="s">
        <v>144</v>
      </c>
      <c r="AX54" s="534" t="s">
        <v>575</v>
      </c>
    </row>
    <row r="55" spans="1:50">
      <c r="A55" s="5" t="s">
        <v>145</v>
      </c>
      <c r="AX55" s="534" t="s">
        <v>576</v>
      </c>
    </row>
    <row r="56" spans="1:50">
      <c r="A56" s="5" t="s">
        <v>146</v>
      </c>
      <c r="AX56" s="534" t="s">
        <v>577</v>
      </c>
    </row>
    <row r="57" spans="1:50">
      <c r="A57" s="5" t="s">
        <v>422</v>
      </c>
      <c r="AX57" s="534" t="s">
        <v>578</v>
      </c>
    </row>
    <row r="58" spans="1:50">
      <c r="A58" s="5" t="s">
        <v>147</v>
      </c>
      <c r="AX58" s="534" t="s">
        <v>579</v>
      </c>
    </row>
    <row r="59" spans="1:50">
      <c r="A59" s="5" t="s">
        <v>148</v>
      </c>
      <c r="AX59" s="534" t="s">
        <v>580</v>
      </c>
    </row>
    <row r="60" spans="1:50">
      <c r="A60" s="5" t="s">
        <v>149</v>
      </c>
      <c r="AX60" s="534" t="s">
        <v>581</v>
      </c>
    </row>
    <row r="61" spans="1:50">
      <c r="A61" s="5" t="s">
        <v>150</v>
      </c>
      <c r="AX61" s="534" t="s">
        <v>582</v>
      </c>
    </row>
    <row r="62" spans="1:50">
      <c r="A62" s="5" t="s">
        <v>93</v>
      </c>
    </row>
    <row r="63" spans="1:50">
      <c r="A63" s="5" t="s">
        <v>151</v>
      </c>
    </row>
    <row r="64" spans="1:50">
      <c r="A64" s="5" t="s">
        <v>152</v>
      </c>
    </row>
    <row r="65" spans="1:1">
      <c r="A65" s="5" t="s">
        <v>153</v>
      </c>
    </row>
    <row r="66" spans="1:1">
      <c r="A66" s="5" t="s">
        <v>154</v>
      </c>
    </row>
    <row r="67" spans="1:1">
      <c r="A67" s="5" t="s">
        <v>155</v>
      </c>
    </row>
    <row r="68" spans="1:1">
      <c r="A68" s="5" t="s">
        <v>156</v>
      </c>
    </row>
    <row r="69" spans="1:1">
      <c r="A69" s="5" t="s">
        <v>157</v>
      </c>
    </row>
    <row r="70" spans="1:1">
      <c r="A70" s="5" t="s">
        <v>158</v>
      </c>
    </row>
    <row r="71" spans="1:1">
      <c r="A71" s="5" t="s">
        <v>159</v>
      </c>
    </row>
    <row r="72" spans="1:1">
      <c r="A72" s="5" t="s">
        <v>163</v>
      </c>
    </row>
    <row r="73" spans="1:1">
      <c r="A73" s="5" t="s">
        <v>164</v>
      </c>
    </row>
    <row r="74" spans="1:1">
      <c r="A74" s="5" t="s">
        <v>165</v>
      </c>
    </row>
    <row r="75" spans="1:1">
      <c r="A75" s="5" t="s">
        <v>166</v>
      </c>
    </row>
    <row r="76" spans="1:1">
      <c r="A76" s="5" t="s">
        <v>167</v>
      </c>
    </row>
    <row r="77" spans="1:1">
      <c r="A77" s="5" t="s">
        <v>168</v>
      </c>
    </row>
    <row r="78" spans="1:1">
      <c r="A78" s="5" t="s">
        <v>169</v>
      </c>
    </row>
    <row r="79" spans="1:1">
      <c r="A79" s="5" t="s">
        <v>97</v>
      </c>
    </row>
    <row r="80" spans="1:1">
      <c r="A80" s="5" t="s">
        <v>170</v>
      </c>
    </row>
    <row r="81" spans="1:1">
      <c r="A81" s="5" t="s">
        <v>171</v>
      </c>
    </row>
    <row r="82" spans="1:1">
      <c r="A82" s="5" t="s">
        <v>172</v>
      </c>
    </row>
    <row r="83" spans="1:1">
      <c r="A83" s="5" t="s">
        <v>47</v>
      </c>
    </row>
    <row r="84" spans="1:1">
      <c r="A84" s="5" t="s">
        <v>48</v>
      </c>
    </row>
    <row r="85" spans="1:1">
      <c r="A85" s="5" t="s">
        <v>49</v>
      </c>
    </row>
    <row r="86" spans="1:1">
      <c r="A86" s="5" t="s">
        <v>50</v>
      </c>
    </row>
    <row r="87" spans="1:1">
      <c r="A87" s="5" t="s">
        <v>51</v>
      </c>
    </row>
  </sheetData>
  <sheetProtection formatColumns="0" formatRows="0"/>
  <mergeCells count="1">
    <mergeCell ref="AZ1:BA1"/>
  </mergeCells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E300"/>
  <sheetViews>
    <sheetView showGridLines="0" zoomScale="85" zoomScaleNormal="8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3" customFormat="1" ht="17.100000000000001" customHeight="1">
      <c r="A2" s="33" t="s">
        <v>178</v>
      </c>
    </row>
    <row r="4" spans="1:19" s="12" customFormat="1" ht="17.100000000000001" customHeight="1">
      <c r="C4" s="47"/>
      <c r="D4" s="127"/>
      <c r="E4" s="128"/>
    </row>
    <row r="7" spans="1:19" s="33" customFormat="1" ht="17.100000000000001" customHeight="1">
      <c r="A7" s="33" t="s">
        <v>0</v>
      </c>
    </row>
    <row r="8" spans="1:19" ht="17.100000000000001" customHeight="1">
      <c r="G8" s="95"/>
      <c r="H8" s="95"/>
      <c r="I8" s="95"/>
      <c r="M8" s="42"/>
    </row>
    <row r="9" spans="1:19" s="102" customFormat="1" ht="17.100000000000001" customHeight="1">
      <c r="A9" s="306"/>
      <c r="C9" s="183"/>
      <c r="D9" s="750">
        <v>1</v>
      </c>
      <c r="E9" s="890"/>
      <c r="F9" s="892"/>
      <c r="G9" s="896" t="s">
        <v>88</v>
      </c>
      <c r="H9" s="750"/>
      <c r="I9" s="750">
        <v>1</v>
      </c>
      <c r="J9" s="881"/>
      <c r="K9" s="816" t="s">
        <v>88</v>
      </c>
      <c r="L9" s="763"/>
      <c r="M9" s="763" t="s">
        <v>96</v>
      </c>
      <c r="N9" s="888"/>
      <c r="O9" s="816" t="s">
        <v>88</v>
      </c>
      <c r="P9" s="329"/>
      <c r="Q9" s="329" t="s">
        <v>96</v>
      </c>
      <c r="R9" s="690"/>
      <c r="S9" s="425"/>
    </row>
    <row r="10" spans="1:19" s="102" customFormat="1" ht="17.100000000000001" customHeight="1">
      <c r="A10" s="306"/>
      <c r="C10" s="183"/>
      <c r="D10" s="751"/>
      <c r="E10" s="891"/>
      <c r="F10" s="893"/>
      <c r="G10" s="751"/>
      <c r="H10" s="751"/>
      <c r="I10" s="751"/>
      <c r="J10" s="882"/>
      <c r="K10" s="751"/>
      <c r="L10" s="751"/>
      <c r="M10" s="751"/>
      <c r="N10" s="889"/>
      <c r="O10" s="751"/>
      <c r="P10" s="330"/>
      <c r="Q10" s="121"/>
      <c r="R10" s="121" t="s">
        <v>459</v>
      </c>
      <c r="S10" s="122"/>
    </row>
    <row r="11" spans="1:19" s="102" customFormat="1" ht="17.100000000000001" customHeight="1">
      <c r="A11" s="306"/>
      <c r="C11" s="183"/>
      <c r="D11" s="751"/>
      <c r="E11" s="891"/>
      <c r="F11" s="893"/>
      <c r="G11" s="751"/>
      <c r="H11" s="751"/>
      <c r="I11" s="751"/>
      <c r="J11" s="882"/>
      <c r="K11" s="751"/>
      <c r="L11" s="120"/>
      <c r="M11" s="121"/>
      <c r="N11" s="121" t="s">
        <v>458</v>
      </c>
      <c r="O11" s="121"/>
      <c r="P11" s="121"/>
      <c r="Q11" s="121"/>
      <c r="R11" s="121"/>
      <c r="S11" s="122"/>
    </row>
    <row r="12" spans="1:19" s="102" customFormat="1" ht="17.25" customHeight="1">
      <c r="A12" s="306"/>
      <c r="C12" s="183"/>
      <c r="D12" s="751"/>
      <c r="E12" s="891"/>
      <c r="F12" s="893"/>
      <c r="G12" s="751"/>
      <c r="H12" s="120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2"/>
    </row>
    <row r="13" spans="1:19" ht="17.100000000000001" customHeight="1">
      <c r="A13" s="307"/>
    </row>
    <row r="14" spans="1:19" ht="16.5" customHeight="1">
      <c r="A14" s="306"/>
      <c r="B14" s="102"/>
      <c r="C14" s="183"/>
      <c r="D14" s="880"/>
      <c r="E14" s="894"/>
      <c r="F14" s="895"/>
      <c r="G14" s="897"/>
      <c r="H14" s="750"/>
      <c r="I14" s="750">
        <v>1</v>
      </c>
      <c r="J14" s="881"/>
      <c r="K14" s="816" t="s">
        <v>88</v>
      </c>
      <c r="L14" s="763"/>
      <c r="M14" s="763" t="s">
        <v>96</v>
      </c>
      <c r="N14" s="888"/>
      <c r="O14" s="816" t="s">
        <v>88</v>
      </c>
      <c r="P14" s="329"/>
      <c r="Q14" s="329" t="s">
        <v>96</v>
      </c>
      <c r="R14" s="690"/>
      <c r="S14" s="425"/>
    </row>
    <row r="15" spans="1:19" ht="17.100000000000001" customHeight="1">
      <c r="A15" s="306"/>
      <c r="B15" s="102"/>
      <c r="C15" s="183"/>
      <c r="D15" s="880"/>
      <c r="E15" s="894"/>
      <c r="F15" s="895"/>
      <c r="G15" s="897"/>
      <c r="H15" s="750"/>
      <c r="I15" s="750"/>
      <c r="J15" s="882"/>
      <c r="K15" s="816"/>
      <c r="L15" s="763"/>
      <c r="M15" s="763"/>
      <c r="N15" s="889"/>
      <c r="O15" s="816"/>
      <c r="P15" s="330"/>
      <c r="Q15" s="121"/>
      <c r="R15" s="121" t="s">
        <v>459</v>
      </c>
      <c r="S15" s="122"/>
    </row>
    <row r="16" spans="1:19" ht="17.100000000000001" customHeight="1">
      <c r="A16" s="306"/>
      <c r="B16" s="102"/>
      <c r="C16" s="183"/>
      <c r="D16" s="880"/>
      <c r="E16" s="894"/>
      <c r="F16" s="895"/>
      <c r="G16" s="897"/>
      <c r="H16" s="750"/>
      <c r="I16" s="750"/>
      <c r="J16" s="882"/>
      <c r="K16" s="816"/>
      <c r="L16" s="120"/>
      <c r="M16" s="121"/>
      <c r="N16" s="121" t="s">
        <v>458</v>
      </c>
      <c r="O16" s="121"/>
      <c r="P16" s="121"/>
      <c r="Q16" s="121"/>
      <c r="R16" s="121"/>
      <c r="S16" s="122"/>
    </row>
    <row r="17" spans="1:36" ht="17.100000000000001" customHeight="1">
      <c r="A17" s="306"/>
      <c r="B17" s="102"/>
      <c r="C17" s="183"/>
      <c r="D17" s="880"/>
      <c r="E17" s="894"/>
      <c r="F17" s="895"/>
      <c r="G17" s="897"/>
      <c r="H17" s="120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2"/>
    </row>
    <row r="18" spans="1:36" ht="17.100000000000001" customHeight="1">
      <c r="A18" s="307"/>
    </row>
    <row r="19" spans="1:36" s="33" customFormat="1" ht="17.100000000000001" customHeight="1">
      <c r="A19" s="33" t="s">
        <v>15</v>
      </c>
      <c r="C19" s="33" t="s">
        <v>96</v>
      </c>
    </row>
    <row r="25" spans="1:36" ht="17.100000000000001" customHeight="1">
      <c r="O25" s="826" t="s">
        <v>300</v>
      </c>
      <c r="P25" s="826"/>
      <c r="Q25" s="826"/>
      <c r="R25" s="828" t="s">
        <v>273</v>
      </c>
      <c r="S25" s="828"/>
      <c r="T25" s="828"/>
      <c r="U25" s="770" t="s">
        <v>341</v>
      </c>
      <c r="W25" s="898"/>
    </row>
    <row r="26" spans="1:36" ht="17.100000000000001" customHeight="1">
      <c r="O26" s="886" t="s">
        <v>696</v>
      </c>
      <c r="P26" s="886" t="s">
        <v>274</v>
      </c>
      <c r="Q26" s="886"/>
      <c r="R26" s="828"/>
      <c r="S26" s="828"/>
      <c r="T26" s="828"/>
      <c r="U26" s="770"/>
      <c r="W26" s="898"/>
    </row>
    <row r="27" spans="1:36" ht="37.5" customHeight="1">
      <c r="O27" s="886"/>
      <c r="P27" s="104" t="s">
        <v>697</v>
      </c>
      <c r="Q27" s="104" t="s">
        <v>6</v>
      </c>
      <c r="R27" s="105" t="s">
        <v>277</v>
      </c>
      <c r="S27" s="827" t="s">
        <v>276</v>
      </c>
      <c r="T27" s="827"/>
      <c r="U27" s="770"/>
      <c r="W27" s="898"/>
    </row>
    <row r="28" spans="1:36" ht="17.100000000000001" customHeight="1">
      <c r="G28" s="179"/>
      <c r="H28" s="179"/>
      <c r="I28" s="179"/>
      <c r="J28" s="179"/>
      <c r="K28" s="179"/>
      <c r="L28" s="126"/>
      <c r="M28" s="573" t="s">
        <v>186</v>
      </c>
      <c r="N28" s="574"/>
      <c r="O28" s="887"/>
      <c r="P28" s="887"/>
      <c r="Q28" s="887"/>
      <c r="R28" s="887"/>
      <c r="S28" s="887"/>
      <c r="T28" s="887"/>
      <c r="U28" s="887"/>
      <c r="V28" s="126"/>
      <c r="W28" s="126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</row>
    <row r="29" spans="1:36" s="34" customFormat="1" ht="22.5">
      <c r="A29" s="814">
        <v>1</v>
      </c>
      <c r="B29" s="338"/>
      <c r="C29" s="338"/>
      <c r="D29" s="338"/>
      <c r="E29" s="339"/>
      <c r="F29" s="473"/>
      <c r="G29" s="473"/>
      <c r="H29" s="473"/>
      <c r="I29" s="341"/>
      <c r="J29" s="179"/>
      <c r="K29" s="179"/>
      <c r="L29" s="337">
        <f>mergeValue(A29)</f>
        <v>1</v>
      </c>
      <c r="M29" s="572" t="s">
        <v>23</v>
      </c>
      <c r="N29" s="555"/>
      <c r="O29" s="871"/>
      <c r="P29" s="872"/>
      <c r="Q29" s="872"/>
      <c r="R29" s="872"/>
      <c r="S29" s="872"/>
      <c r="T29" s="872"/>
      <c r="U29" s="872"/>
      <c r="V29" s="873"/>
      <c r="W29" s="584" t="s">
        <v>665</v>
      </c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</row>
    <row r="30" spans="1:36" s="34" customFormat="1" ht="22.5">
      <c r="A30" s="814"/>
      <c r="B30" s="814">
        <v>1</v>
      </c>
      <c r="C30" s="338"/>
      <c r="D30" s="338"/>
      <c r="E30" s="473"/>
      <c r="F30" s="473"/>
      <c r="G30" s="473"/>
      <c r="H30" s="473"/>
      <c r="I30" s="199"/>
      <c r="J30" s="180"/>
      <c r="L30" s="337" t="str">
        <f>mergeValue(A30) &amp;"."&amp; mergeValue(B30)</f>
        <v>1.1</v>
      </c>
      <c r="M30" s="158" t="s">
        <v>18</v>
      </c>
      <c r="N30" s="283"/>
      <c r="O30" s="871"/>
      <c r="P30" s="872"/>
      <c r="Q30" s="872"/>
      <c r="R30" s="872"/>
      <c r="S30" s="872"/>
      <c r="T30" s="872"/>
      <c r="U30" s="872"/>
      <c r="V30" s="873"/>
      <c r="W30" s="284" t="s">
        <v>511</v>
      </c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</row>
    <row r="31" spans="1:36" s="34" customFormat="1" ht="45">
      <c r="A31" s="814"/>
      <c r="B31" s="814"/>
      <c r="C31" s="814">
        <v>1</v>
      </c>
      <c r="D31" s="338"/>
      <c r="E31" s="473"/>
      <c r="F31" s="473"/>
      <c r="G31" s="473"/>
      <c r="H31" s="473"/>
      <c r="I31" s="342"/>
      <c r="J31" s="180"/>
      <c r="K31" s="101"/>
      <c r="L31" s="337" t="str">
        <f>mergeValue(A31) &amp;"."&amp; mergeValue(B31)&amp;"."&amp; mergeValue(C31)</f>
        <v>1.1.1</v>
      </c>
      <c r="M31" s="159" t="s">
        <v>400</v>
      </c>
      <c r="N31" s="283"/>
      <c r="O31" s="871"/>
      <c r="P31" s="872"/>
      <c r="Q31" s="872"/>
      <c r="R31" s="872"/>
      <c r="S31" s="872"/>
      <c r="T31" s="872"/>
      <c r="U31" s="872"/>
      <c r="V31" s="873"/>
      <c r="W31" s="284" t="s">
        <v>633</v>
      </c>
      <c r="X31" s="296"/>
      <c r="Y31" s="296"/>
      <c r="Z31" s="296"/>
      <c r="AA31" s="315"/>
      <c r="AB31" s="296"/>
      <c r="AC31" s="296"/>
      <c r="AD31" s="296"/>
      <c r="AE31" s="296"/>
      <c r="AF31" s="296"/>
      <c r="AG31" s="296"/>
      <c r="AH31" s="296"/>
    </row>
    <row r="32" spans="1:36" s="34" customFormat="1" ht="33.75">
      <c r="A32" s="814"/>
      <c r="B32" s="814"/>
      <c r="C32" s="814"/>
      <c r="D32" s="814">
        <v>1</v>
      </c>
      <c r="E32" s="473"/>
      <c r="F32" s="473"/>
      <c r="G32" s="473"/>
      <c r="H32" s="473"/>
      <c r="I32" s="810"/>
      <c r="J32" s="180"/>
      <c r="K32" s="101"/>
      <c r="L32" s="337" t="str">
        <f>mergeValue(A32) &amp;"."&amp; mergeValue(B32)&amp;"."&amp; mergeValue(C32)&amp;"."&amp; mergeValue(D32)</f>
        <v>1.1.1.1</v>
      </c>
      <c r="M32" s="160" t="s">
        <v>424</v>
      </c>
      <c r="N32" s="283"/>
      <c r="O32" s="899"/>
      <c r="P32" s="900"/>
      <c r="Q32" s="900"/>
      <c r="R32" s="900"/>
      <c r="S32" s="900"/>
      <c r="T32" s="900"/>
      <c r="U32" s="900"/>
      <c r="V32" s="901"/>
      <c r="W32" s="284" t="s">
        <v>634</v>
      </c>
      <c r="X32" s="296"/>
      <c r="Y32" s="296"/>
      <c r="Z32" s="296"/>
      <c r="AA32" s="315"/>
      <c r="AB32" s="296"/>
      <c r="AC32" s="296"/>
      <c r="AD32" s="296"/>
      <c r="AE32" s="296"/>
      <c r="AF32" s="296"/>
      <c r="AG32" s="296"/>
      <c r="AH32" s="296"/>
    </row>
    <row r="33" spans="1:36" s="34" customFormat="1" ht="33.75" customHeight="1">
      <c r="A33" s="814"/>
      <c r="B33" s="814"/>
      <c r="C33" s="814"/>
      <c r="D33" s="814"/>
      <c r="E33" s="814">
        <v>1</v>
      </c>
      <c r="F33" s="473"/>
      <c r="G33" s="473"/>
      <c r="H33" s="473"/>
      <c r="I33" s="810"/>
      <c r="J33" s="810"/>
      <c r="K33" s="101"/>
      <c r="L33" s="337" t="str">
        <f>mergeValue(A33) &amp;"."&amp; mergeValue(B33)&amp;"."&amp; mergeValue(C33)&amp;"."&amp; mergeValue(D33)&amp;"."&amp; mergeValue(E33)</f>
        <v>1.1.1.1.1</v>
      </c>
      <c r="M33" s="171" t="s">
        <v>10</v>
      </c>
      <c r="N33" s="284"/>
      <c r="O33" s="822"/>
      <c r="P33" s="823"/>
      <c r="Q33" s="823"/>
      <c r="R33" s="823"/>
      <c r="S33" s="823"/>
      <c r="T33" s="823"/>
      <c r="U33" s="823"/>
      <c r="V33" s="824"/>
      <c r="W33" s="284" t="s">
        <v>512</v>
      </c>
      <c r="X33" s="296"/>
      <c r="Y33" s="315" t="str">
        <f>strCheckUnique(Z33:Z36)</f>
        <v/>
      </c>
      <c r="Z33" s="296"/>
      <c r="AA33" s="315"/>
      <c r="AB33" s="296"/>
      <c r="AC33" s="296"/>
      <c r="AD33" s="296"/>
      <c r="AE33" s="296"/>
      <c r="AF33" s="296"/>
      <c r="AG33" s="296"/>
      <c r="AH33" s="296"/>
    </row>
    <row r="34" spans="1:36" s="34" customFormat="1" ht="66" customHeight="1">
      <c r="A34" s="814"/>
      <c r="B34" s="814"/>
      <c r="C34" s="814"/>
      <c r="D34" s="814"/>
      <c r="E34" s="814"/>
      <c r="F34" s="338">
        <v>1</v>
      </c>
      <c r="G34" s="338"/>
      <c r="H34" s="338"/>
      <c r="I34" s="810"/>
      <c r="J34" s="810"/>
      <c r="K34" s="342"/>
      <c r="L34" s="337" t="str">
        <f>mergeValue(A34) &amp;"."&amp; mergeValue(B34)&amp;"."&amp; mergeValue(C34)&amp;"."&amp; mergeValue(D34)&amp;"."&amp; mergeValue(E34)&amp;"."&amp; mergeValue(F34)</f>
        <v>1.1.1.1.1.1</v>
      </c>
      <c r="M34" s="331"/>
      <c r="N34" s="817"/>
      <c r="O34" s="191"/>
      <c r="P34" s="191"/>
      <c r="Q34" s="191"/>
      <c r="R34" s="805"/>
      <c r="S34" s="816" t="s">
        <v>87</v>
      </c>
      <c r="T34" s="805"/>
      <c r="U34" s="816" t="s">
        <v>88</v>
      </c>
      <c r="V34" s="280"/>
      <c r="W34" s="801" t="s">
        <v>666</v>
      </c>
      <c r="X34" s="296" t="str">
        <f>strCheckDate(O35:V35)</f>
        <v/>
      </c>
      <c r="Y34" s="296"/>
      <c r="Z34" s="315" t="str">
        <f>IF(M34="","",M34 )</f>
        <v/>
      </c>
      <c r="AA34" s="315"/>
      <c r="AB34" s="315"/>
      <c r="AC34" s="315"/>
      <c r="AD34" s="296"/>
      <c r="AE34" s="296"/>
      <c r="AF34" s="296"/>
      <c r="AG34" s="296"/>
      <c r="AH34" s="296"/>
    </row>
    <row r="35" spans="1:36" s="34" customFormat="1" ht="14.25" hidden="1" customHeight="1">
      <c r="A35" s="814"/>
      <c r="B35" s="814"/>
      <c r="C35" s="814"/>
      <c r="D35" s="814"/>
      <c r="E35" s="814"/>
      <c r="F35" s="338"/>
      <c r="G35" s="338"/>
      <c r="H35" s="338"/>
      <c r="I35" s="810"/>
      <c r="J35" s="810"/>
      <c r="K35" s="342"/>
      <c r="L35" s="170"/>
      <c r="M35" s="204"/>
      <c r="N35" s="817"/>
      <c r="O35" s="297"/>
      <c r="P35" s="294"/>
      <c r="Q35" s="295" t="str">
        <f>R34 &amp; "-" &amp; T34</f>
        <v>-</v>
      </c>
      <c r="R35" s="805"/>
      <c r="S35" s="816"/>
      <c r="T35" s="818"/>
      <c r="U35" s="816"/>
      <c r="V35" s="280"/>
      <c r="W35" s="802"/>
      <c r="X35" s="296"/>
      <c r="Y35" s="296"/>
      <c r="Z35" s="296"/>
      <c r="AA35" s="315"/>
      <c r="AB35" s="296"/>
      <c r="AC35" s="296"/>
      <c r="AD35" s="296"/>
      <c r="AE35" s="296"/>
      <c r="AF35" s="296"/>
      <c r="AG35" s="296"/>
      <c r="AH35" s="296"/>
    </row>
    <row r="36" spans="1:36" ht="15" customHeight="1">
      <c r="A36" s="814"/>
      <c r="B36" s="814"/>
      <c r="C36" s="814"/>
      <c r="D36" s="814"/>
      <c r="E36" s="814"/>
      <c r="F36" s="338"/>
      <c r="G36" s="338"/>
      <c r="H36" s="338"/>
      <c r="I36" s="810"/>
      <c r="J36" s="810"/>
      <c r="K36" s="200"/>
      <c r="L36" s="111"/>
      <c r="M36" s="174" t="s">
        <v>425</v>
      </c>
      <c r="N36" s="196"/>
      <c r="O36" s="156"/>
      <c r="P36" s="156"/>
      <c r="Q36" s="156"/>
      <c r="R36" s="260"/>
      <c r="S36" s="197"/>
      <c r="T36" s="197"/>
      <c r="U36" s="197"/>
      <c r="V36" s="185"/>
      <c r="W36" s="803"/>
      <c r="X36" s="305"/>
      <c r="Y36" s="305"/>
      <c r="Z36" s="305"/>
      <c r="AA36" s="315"/>
      <c r="AB36" s="305"/>
      <c r="AC36" s="296"/>
      <c r="AD36" s="296"/>
      <c r="AE36" s="296"/>
      <c r="AF36" s="296"/>
      <c r="AG36" s="296"/>
      <c r="AH36" s="296"/>
      <c r="AI36" s="34"/>
    </row>
    <row r="37" spans="1:36" ht="15" customHeight="1">
      <c r="A37" s="814"/>
      <c r="B37" s="814"/>
      <c r="C37" s="814"/>
      <c r="D37" s="814"/>
      <c r="E37" s="338"/>
      <c r="F37" s="473"/>
      <c r="G37" s="473"/>
      <c r="H37" s="473"/>
      <c r="I37" s="810"/>
      <c r="J37" s="85"/>
      <c r="K37" s="200"/>
      <c r="L37" s="111"/>
      <c r="M37" s="163" t="s">
        <v>13</v>
      </c>
      <c r="N37" s="196"/>
      <c r="O37" s="156"/>
      <c r="P37" s="156"/>
      <c r="Q37" s="156"/>
      <c r="R37" s="260"/>
      <c r="S37" s="197"/>
      <c r="T37" s="197"/>
      <c r="U37" s="196"/>
      <c r="V37" s="197"/>
      <c r="W37" s="18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</row>
    <row r="38" spans="1:36" ht="15" customHeight="1">
      <c r="A38" s="814"/>
      <c r="B38" s="814"/>
      <c r="C38" s="814"/>
      <c r="D38" s="338"/>
      <c r="E38" s="343"/>
      <c r="F38" s="473"/>
      <c r="G38" s="473"/>
      <c r="H38" s="473"/>
      <c r="I38" s="200"/>
      <c r="J38" s="85"/>
      <c r="K38" s="179"/>
      <c r="L38" s="111"/>
      <c r="M38" s="162" t="s">
        <v>426</v>
      </c>
      <c r="N38" s="196"/>
      <c r="O38" s="156"/>
      <c r="P38" s="156"/>
      <c r="Q38" s="156"/>
      <c r="R38" s="260"/>
      <c r="S38" s="197"/>
      <c r="T38" s="197"/>
      <c r="U38" s="196"/>
      <c r="V38" s="197"/>
      <c r="W38" s="18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</row>
    <row r="39" spans="1:36" ht="15" customHeight="1">
      <c r="A39" s="814"/>
      <c r="B39" s="814"/>
      <c r="C39" s="338"/>
      <c r="D39" s="338"/>
      <c r="E39" s="343"/>
      <c r="F39" s="473"/>
      <c r="G39" s="473"/>
      <c r="H39" s="473"/>
      <c r="I39" s="200"/>
      <c r="J39" s="85"/>
      <c r="K39" s="179"/>
      <c r="L39" s="111"/>
      <c r="M39" s="161" t="s">
        <v>401</v>
      </c>
      <c r="N39" s="197"/>
      <c r="O39" s="161"/>
      <c r="P39" s="161"/>
      <c r="Q39" s="161"/>
      <c r="R39" s="260"/>
      <c r="S39" s="197"/>
      <c r="T39" s="197"/>
      <c r="U39" s="196"/>
      <c r="V39" s="197"/>
      <c r="W39" s="18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</row>
    <row r="40" spans="1:36" ht="15" customHeight="1">
      <c r="A40" s="814"/>
      <c r="B40" s="338"/>
      <c r="C40" s="343"/>
      <c r="D40" s="343"/>
      <c r="E40" s="343"/>
      <c r="F40" s="473"/>
      <c r="G40" s="473"/>
      <c r="H40" s="473"/>
      <c r="I40" s="200"/>
      <c r="J40" s="85"/>
      <c r="K40" s="179"/>
      <c r="L40" s="111"/>
      <c r="M40" s="176" t="s">
        <v>21</v>
      </c>
      <c r="N40" s="197"/>
      <c r="O40" s="161"/>
      <c r="P40" s="161"/>
      <c r="Q40" s="161"/>
      <c r="R40" s="260"/>
      <c r="S40" s="197"/>
      <c r="T40" s="197"/>
      <c r="U40" s="196"/>
      <c r="V40" s="197"/>
      <c r="W40" s="18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</row>
    <row r="41" spans="1:36" ht="15" customHeight="1">
      <c r="A41" s="338"/>
      <c r="B41" s="344"/>
      <c r="C41" s="344"/>
      <c r="D41" s="344"/>
      <c r="E41" s="345"/>
      <c r="F41" s="344"/>
      <c r="G41" s="473"/>
      <c r="H41" s="473"/>
      <c r="I41" s="199"/>
      <c r="J41" s="85"/>
      <c r="K41" s="342"/>
      <c r="L41" s="111"/>
      <c r="M41" s="209" t="s">
        <v>311</v>
      </c>
      <c r="N41" s="197"/>
      <c r="O41" s="161"/>
      <c r="P41" s="161"/>
      <c r="Q41" s="161"/>
      <c r="R41" s="260"/>
      <c r="S41" s="197"/>
      <c r="T41" s="197"/>
      <c r="U41" s="196"/>
      <c r="V41" s="197"/>
      <c r="W41" s="18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</row>
    <row r="42" spans="1:36" ht="18.75" customHeight="1"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</row>
    <row r="43" spans="1:36" s="33" customFormat="1" ht="17.100000000000001" customHeight="1">
      <c r="A43" s="33" t="s">
        <v>15</v>
      </c>
      <c r="C43" s="33" t="s">
        <v>52</v>
      </c>
      <c r="U43" s="182"/>
      <c r="X43" s="321"/>
      <c r="Y43" s="321"/>
      <c r="Z43" s="321"/>
      <c r="AA43" s="321"/>
      <c r="AB43" s="321"/>
      <c r="AC43" s="321"/>
      <c r="AD43" s="321"/>
      <c r="AE43" s="321"/>
      <c r="AF43" s="321"/>
      <c r="AG43" s="321"/>
      <c r="AH43" s="321"/>
      <c r="AI43" s="321"/>
      <c r="AJ43" s="321"/>
    </row>
    <row r="44" spans="1:36" ht="17.100000000000001" customHeight="1"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</row>
    <row r="45" spans="1:36" s="34" customFormat="1" ht="22.5">
      <c r="A45" s="814">
        <v>1</v>
      </c>
      <c r="B45" s="338"/>
      <c r="C45" s="338"/>
      <c r="D45" s="338"/>
      <c r="E45" s="339"/>
      <c r="F45" s="473"/>
      <c r="G45" s="473"/>
      <c r="H45" s="473"/>
      <c r="I45" s="341"/>
      <c r="J45" s="179"/>
      <c r="K45" s="179"/>
      <c r="L45" s="337">
        <f>mergeValue(A45)</f>
        <v>1</v>
      </c>
      <c r="M45" s="572" t="s">
        <v>23</v>
      </c>
      <c r="N45" s="555"/>
      <c r="O45" s="871"/>
      <c r="P45" s="872"/>
      <c r="Q45" s="872"/>
      <c r="R45" s="872"/>
      <c r="S45" s="872"/>
      <c r="T45" s="872"/>
      <c r="U45" s="872"/>
      <c r="V45" s="873"/>
      <c r="W45" s="584" t="s">
        <v>665</v>
      </c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</row>
    <row r="46" spans="1:36" s="34" customFormat="1" ht="22.5">
      <c r="A46" s="814"/>
      <c r="B46" s="814">
        <v>1</v>
      </c>
      <c r="C46" s="338"/>
      <c r="D46" s="338"/>
      <c r="E46" s="473"/>
      <c r="F46" s="473"/>
      <c r="G46" s="473"/>
      <c r="H46" s="473"/>
      <c r="I46" s="199"/>
      <c r="J46" s="180"/>
      <c r="L46" s="337" t="str">
        <f>mergeValue(A46) &amp;"."&amp; mergeValue(B46)</f>
        <v>1.1</v>
      </c>
      <c r="M46" s="158" t="s">
        <v>18</v>
      </c>
      <c r="N46" s="283"/>
      <c r="O46" s="871"/>
      <c r="P46" s="872"/>
      <c r="Q46" s="872"/>
      <c r="R46" s="872"/>
      <c r="S46" s="872"/>
      <c r="T46" s="872"/>
      <c r="U46" s="872"/>
      <c r="V46" s="873"/>
      <c r="W46" s="284" t="s">
        <v>511</v>
      </c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</row>
    <row r="47" spans="1:36" s="34" customFormat="1" ht="45">
      <c r="A47" s="814"/>
      <c r="B47" s="814"/>
      <c r="C47" s="814">
        <v>1</v>
      </c>
      <c r="D47" s="338"/>
      <c r="E47" s="473"/>
      <c r="F47" s="473"/>
      <c r="G47" s="473"/>
      <c r="H47" s="473"/>
      <c r="I47" s="342"/>
      <c r="J47" s="180"/>
      <c r="K47" s="101"/>
      <c r="L47" s="337" t="str">
        <f>mergeValue(A47) &amp;"."&amp; mergeValue(B47)&amp;"."&amp; mergeValue(C47)</f>
        <v>1.1.1</v>
      </c>
      <c r="M47" s="159" t="s">
        <v>400</v>
      </c>
      <c r="N47" s="283"/>
      <c r="O47" s="871"/>
      <c r="P47" s="872"/>
      <c r="Q47" s="872"/>
      <c r="R47" s="872"/>
      <c r="S47" s="872"/>
      <c r="T47" s="872"/>
      <c r="U47" s="872"/>
      <c r="V47" s="873"/>
      <c r="W47" s="284" t="s">
        <v>633</v>
      </c>
      <c r="X47" s="296"/>
      <c r="Y47" s="296"/>
      <c r="Z47" s="296"/>
      <c r="AA47" s="315"/>
      <c r="AB47" s="296"/>
      <c r="AC47" s="296"/>
      <c r="AD47" s="296"/>
      <c r="AE47" s="296"/>
      <c r="AF47" s="296"/>
      <c r="AG47" s="296"/>
      <c r="AH47" s="296"/>
    </row>
    <row r="48" spans="1:36" s="34" customFormat="1" ht="33.75">
      <c r="A48" s="814"/>
      <c r="B48" s="814"/>
      <c r="C48" s="814"/>
      <c r="D48" s="814">
        <v>1</v>
      </c>
      <c r="E48" s="473"/>
      <c r="F48" s="473"/>
      <c r="G48" s="473"/>
      <c r="H48" s="473"/>
      <c r="I48" s="810"/>
      <c r="J48" s="180"/>
      <c r="K48" s="101"/>
      <c r="L48" s="337" t="str">
        <f>mergeValue(A48) &amp;"."&amp; mergeValue(B48)&amp;"."&amp; mergeValue(C48)&amp;"."&amp; mergeValue(D48)</f>
        <v>1.1.1.1</v>
      </c>
      <c r="M48" s="160" t="s">
        <v>424</v>
      </c>
      <c r="N48" s="283"/>
      <c r="O48" s="899"/>
      <c r="P48" s="900"/>
      <c r="Q48" s="900"/>
      <c r="R48" s="900"/>
      <c r="S48" s="900"/>
      <c r="T48" s="900"/>
      <c r="U48" s="900"/>
      <c r="V48" s="901"/>
      <c r="W48" s="284" t="s">
        <v>634</v>
      </c>
      <c r="X48" s="296"/>
      <c r="Y48" s="296"/>
      <c r="Z48" s="296"/>
      <c r="AA48" s="315"/>
      <c r="AB48" s="296"/>
      <c r="AC48" s="296"/>
      <c r="AD48" s="296"/>
      <c r="AE48" s="296"/>
      <c r="AF48" s="296"/>
      <c r="AG48" s="296"/>
      <c r="AH48" s="296"/>
    </row>
    <row r="49" spans="1:36" s="34" customFormat="1" ht="33.75" customHeight="1">
      <c r="A49" s="814"/>
      <c r="B49" s="814"/>
      <c r="C49" s="814"/>
      <c r="D49" s="814"/>
      <c r="E49" s="814">
        <v>1</v>
      </c>
      <c r="F49" s="473"/>
      <c r="G49" s="473"/>
      <c r="H49" s="473"/>
      <c r="I49" s="810"/>
      <c r="J49" s="810"/>
      <c r="K49" s="101"/>
      <c r="L49" s="337" t="str">
        <f>mergeValue(A49) &amp;"."&amp; mergeValue(B49)&amp;"."&amp; mergeValue(C49)&amp;"."&amp; mergeValue(D49)&amp;"."&amp; mergeValue(E49)</f>
        <v>1.1.1.1.1</v>
      </c>
      <c r="M49" s="171" t="s">
        <v>10</v>
      </c>
      <c r="N49" s="284"/>
      <c r="O49" s="822"/>
      <c r="P49" s="823"/>
      <c r="Q49" s="823"/>
      <c r="R49" s="823"/>
      <c r="S49" s="823"/>
      <c r="T49" s="823"/>
      <c r="U49" s="823"/>
      <c r="V49" s="824"/>
      <c r="W49" s="284" t="s">
        <v>512</v>
      </c>
      <c r="X49" s="296"/>
      <c r="Y49" s="315" t="str">
        <f>strCheckUnique(Z49:Z52)</f>
        <v/>
      </c>
      <c r="Z49" s="296"/>
      <c r="AA49" s="315"/>
      <c r="AB49" s="296"/>
      <c r="AC49" s="296"/>
      <c r="AD49" s="296"/>
      <c r="AE49" s="296"/>
      <c r="AF49" s="296"/>
      <c r="AG49" s="296"/>
      <c r="AH49" s="296"/>
    </row>
    <row r="50" spans="1:36" s="34" customFormat="1" ht="66" customHeight="1">
      <c r="A50" s="814"/>
      <c r="B50" s="814"/>
      <c r="C50" s="814"/>
      <c r="D50" s="814"/>
      <c r="E50" s="814"/>
      <c r="F50" s="338">
        <v>1</v>
      </c>
      <c r="G50" s="338"/>
      <c r="H50" s="338"/>
      <c r="I50" s="810"/>
      <c r="J50" s="810"/>
      <c r="K50" s="342"/>
      <c r="L50" s="337" t="str">
        <f>mergeValue(A50) &amp;"."&amp; mergeValue(B50)&amp;"."&amp; mergeValue(C50)&amp;"."&amp; mergeValue(D50)&amp;"."&amp; mergeValue(E50)&amp;"."&amp; mergeValue(F50)</f>
        <v>1.1.1.1.1.1</v>
      </c>
      <c r="M50" s="331"/>
      <c r="N50" s="817"/>
      <c r="O50" s="191"/>
      <c r="P50" s="191"/>
      <c r="Q50" s="191"/>
      <c r="R50" s="805"/>
      <c r="S50" s="816" t="s">
        <v>87</v>
      </c>
      <c r="T50" s="805"/>
      <c r="U50" s="816" t="s">
        <v>88</v>
      </c>
      <c r="V50" s="280"/>
      <c r="W50" s="801" t="s">
        <v>666</v>
      </c>
      <c r="X50" s="296" t="str">
        <f>strCheckDate(O51:V51)</f>
        <v/>
      </c>
      <c r="Y50" s="296"/>
      <c r="Z50" s="315" t="str">
        <f>IF(M50="","",M50 )</f>
        <v/>
      </c>
      <c r="AA50" s="315"/>
      <c r="AB50" s="315"/>
      <c r="AC50" s="315"/>
      <c r="AD50" s="296"/>
      <c r="AE50" s="296"/>
      <c r="AF50" s="296"/>
      <c r="AG50" s="296"/>
      <c r="AH50" s="296"/>
    </row>
    <row r="51" spans="1:36" s="34" customFormat="1" ht="14.25" hidden="1" customHeight="1">
      <c r="A51" s="814"/>
      <c r="B51" s="814"/>
      <c r="C51" s="814"/>
      <c r="D51" s="814"/>
      <c r="E51" s="814"/>
      <c r="F51" s="338"/>
      <c r="G51" s="338"/>
      <c r="H51" s="338"/>
      <c r="I51" s="810"/>
      <c r="J51" s="810"/>
      <c r="K51" s="342"/>
      <c r="L51" s="170"/>
      <c r="M51" s="204"/>
      <c r="N51" s="817"/>
      <c r="O51" s="297"/>
      <c r="P51" s="294"/>
      <c r="Q51" s="295" t="str">
        <f>R50 &amp; "-" &amp; T50</f>
        <v>-</v>
      </c>
      <c r="R51" s="805"/>
      <c r="S51" s="816"/>
      <c r="T51" s="818"/>
      <c r="U51" s="816"/>
      <c r="V51" s="280"/>
      <c r="W51" s="802"/>
      <c r="X51" s="296"/>
      <c r="Y51" s="296"/>
      <c r="Z51" s="296"/>
      <c r="AA51" s="315"/>
      <c r="AB51" s="296"/>
      <c r="AC51" s="296"/>
      <c r="AD51" s="296"/>
      <c r="AE51" s="296"/>
      <c r="AF51" s="296"/>
      <c r="AG51" s="296"/>
      <c r="AH51" s="296"/>
    </row>
    <row r="52" spans="1:36" ht="15" customHeight="1">
      <c r="A52" s="814"/>
      <c r="B52" s="814"/>
      <c r="C52" s="814"/>
      <c r="D52" s="814"/>
      <c r="E52" s="814"/>
      <c r="F52" s="338"/>
      <c r="G52" s="338"/>
      <c r="H52" s="338"/>
      <c r="I52" s="810"/>
      <c r="J52" s="810"/>
      <c r="K52" s="200"/>
      <c r="L52" s="111"/>
      <c r="M52" s="174" t="s">
        <v>425</v>
      </c>
      <c r="N52" s="196"/>
      <c r="O52" s="156"/>
      <c r="P52" s="156"/>
      <c r="Q52" s="156"/>
      <c r="R52" s="260"/>
      <c r="S52" s="197"/>
      <c r="T52" s="197"/>
      <c r="U52" s="197"/>
      <c r="V52" s="185"/>
      <c r="W52" s="803"/>
      <c r="X52" s="305"/>
      <c r="Y52" s="305"/>
      <c r="Z52" s="305"/>
      <c r="AA52" s="315"/>
      <c r="AB52" s="305"/>
      <c r="AC52" s="296"/>
      <c r="AD52" s="296"/>
      <c r="AE52" s="296"/>
      <c r="AF52" s="296"/>
      <c r="AG52" s="296"/>
      <c r="AH52" s="296"/>
      <c r="AI52" s="34"/>
    </row>
    <row r="53" spans="1:36" ht="15" customHeight="1">
      <c r="A53" s="814"/>
      <c r="B53" s="814"/>
      <c r="C53" s="814"/>
      <c r="D53" s="814"/>
      <c r="E53" s="338"/>
      <c r="F53" s="473"/>
      <c r="G53" s="473"/>
      <c r="H53" s="473"/>
      <c r="I53" s="810"/>
      <c r="J53" s="85"/>
      <c r="K53" s="200"/>
      <c r="L53" s="111"/>
      <c r="M53" s="163" t="s">
        <v>13</v>
      </c>
      <c r="N53" s="196"/>
      <c r="O53" s="156"/>
      <c r="P53" s="156"/>
      <c r="Q53" s="156"/>
      <c r="R53" s="260"/>
      <c r="S53" s="197"/>
      <c r="T53" s="197"/>
      <c r="U53" s="196"/>
      <c r="V53" s="197"/>
      <c r="W53" s="18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</row>
    <row r="54" spans="1:36" ht="15" customHeight="1">
      <c r="A54" s="814"/>
      <c r="B54" s="814"/>
      <c r="C54" s="814"/>
      <c r="D54" s="338"/>
      <c r="E54" s="343"/>
      <c r="F54" s="473"/>
      <c r="G54" s="473"/>
      <c r="H54" s="473"/>
      <c r="I54" s="200"/>
      <c r="J54" s="85"/>
      <c r="K54" s="179"/>
      <c r="L54" s="111"/>
      <c r="M54" s="162" t="s">
        <v>426</v>
      </c>
      <c r="N54" s="196"/>
      <c r="O54" s="156"/>
      <c r="P54" s="156"/>
      <c r="Q54" s="156"/>
      <c r="R54" s="260"/>
      <c r="S54" s="197"/>
      <c r="T54" s="197"/>
      <c r="U54" s="196"/>
      <c r="V54" s="197"/>
      <c r="W54" s="18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</row>
    <row r="55" spans="1:36" ht="15" customHeight="1">
      <c r="A55" s="814"/>
      <c r="B55" s="814"/>
      <c r="C55" s="338"/>
      <c r="D55" s="338"/>
      <c r="E55" s="343"/>
      <c r="F55" s="473"/>
      <c r="G55" s="473"/>
      <c r="H55" s="473"/>
      <c r="I55" s="200"/>
      <c r="J55" s="85"/>
      <c r="K55" s="179"/>
      <c r="L55" s="111"/>
      <c r="M55" s="161" t="s">
        <v>401</v>
      </c>
      <c r="N55" s="197"/>
      <c r="O55" s="161"/>
      <c r="P55" s="161"/>
      <c r="Q55" s="161"/>
      <c r="R55" s="260"/>
      <c r="S55" s="197"/>
      <c r="T55" s="197"/>
      <c r="U55" s="196"/>
      <c r="V55" s="197"/>
      <c r="W55" s="18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</row>
    <row r="56" spans="1:36" ht="15" customHeight="1">
      <c r="A56" s="814"/>
      <c r="B56" s="338"/>
      <c r="C56" s="343"/>
      <c r="D56" s="343"/>
      <c r="E56" s="343"/>
      <c r="F56" s="473"/>
      <c r="G56" s="473"/>
      <c r="H56" s="473"/>
      <c r="I56" s="200"/>
      <c r="J56" s="85"/>
      <c r="K56" s="179"/>
      <c r="L56" s="111"/>
      <c r="M56" s="176" t="s">
        <v>21</v>
      </c>
      <c r="N56" s="197"/>
      <c r="O56" s="161"/>
      <c r="P56" s="161"/>
      <c r="Q56" s="161"/>
      <c r="R56" s="260"/>
      <c r="S56" s="197"/>
      <c r="T56" s="197"/>
      <c r="U56" s="196"/>
      <c r="V56" s="197"/>
      <c r="W56" s="18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</row>
    <row r="57" spans="1:36" ht="15" customHeight="1">
      <c r="A57" s="338"/>
      <c r="B57" s="344"/>
      <c r="C57" s="344"/>
      <c r="D57" s="344"/>
      <c r="E57" s="345"/>
      <c r="F57" s="344"/>
      <c r="G57" s="473"/>
      <c r="H57" s="473"/>
      <c r="I57" s="199"/>
      <c r="J57" s="85"/>
      <c r="K57" s="342"/>
      <c r="L57" s="111"/>
      <c r="M57" s="209" t="s">
        <v>311</v>
      </c>
      <c r="N57" s="197"/>
      <c r="O57" s="161"/>
      <c r="P57" s="161"/>
      <c r="Q57" s="161"/>
      <c r="R57" s="260"/>
      <c r="S57" s="197"/>
      <c r="T57" s="197"/>
      <c r="U57" s="196"/>
      <c r="V57" s="197"/>
      <c r="W57" s="18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</row>
    <row r="58" spans="1:36" ht="18.75" customHeight="1"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</row>
    <row r="59" spans="1:36" s="33" customFormat="1" ht="17.100000000000001" customHeight="1">
      <c r="A59" s="33" t="s">
        <v>15</v>
      </c>
      <c r="C59" s="33" t="s">
        <v>53</v>
      </c>
      <c r="V59" s="182"/>
      <c r="X59" s="321"/>
      <c r="Y59" s="321"/>
      <c r="Z59" s="321"/>
      <c r="AA59" s="321"/>
      <c r="AB59" s="321"/>
      <c r="AC59" s="321"/>
      <c r="AD59" s="321"/>
      <c r="AE59" s="321"/>
      <c r="AF59" s="321"/>
      <c r="AG59" s="321"/>
      <c r="AH59" s="321"/>
      <c r="AI59" s="321"/>
      <c r="AJ59" s="321"/>
    </row>
    <row r="60" spans="1:36" ht="17.100000000000001" customHeight="1"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</row>
    <row r="61" spans="1:36" s="34" customFormat="1" ht="22.5">
      <c r="A61" s="814">
        <v>1</v>
      </c>
      <c r="B61" s="338"/>
      <c r="C61" s="338"/>
      <c r="D61" s="338"/>
      <c r="E61" s="339"/>
      <c r="F61" s="473"/>
      <c r="G61" s="473"/>
      <c r="H61" s="473"/>
      <c r="I61" s="341"/>
      <c r="J61" s="179"/>
      <c r="K61" s="179"/>
      <c r="L61" s="337">
        <f>mergeValue(A61)</f>
        <v>1</v>
      </c>
      <c r="M61" s="572" t="s">
        <v>23</v>
      </c>
      <c r="N61" s="555"/>
      <c r="O61" s="812"/>
      <c r="P61" s="812"/>
      <c r="Q61" s="812"/>
      <c r="R61" s="812"/>
      <c r="S61" s="812"/>
      <c r="T61" s="812"/>
      <c r="U61" s="812"/>
      <c r="V61" s="812"/>
      <c r="W61" s="584" t="s">
        <v>665</v>
      </c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</row>
    <row r="62" spans="1:36" s="34" customFormat="1" ht="22.5">
      <c r="A62" s="814"/>
      <c r="B62" s="814">
        <v>1</v>
      </c>
      <c r="C62" s="338"/>
      <c r="D62" s="338"/>
      <c r="E62" s="473"/>
      <c r="F62" s="473"/>
      <c r="G62" s="473"/>
      <c r="H62" s="473"/>
      <c r="I62" s="199"/>
      <c r="J62" s="180"/>
      <c r="L62" s="337" t="str">
        <f>mergeValue(A62) &amp;"."&amp; mergeValue(B62)</f>
        <v>1.1</v>
      </c>
      <c r="M62" s="158" t="s">
        <v>18</v>
      </c>
      <c r="N62" s="283"/>
      <c r="O62" s="812"/>
      <c r="P62" s="812"/>
      <c r="Q62" s="812"/>
      <c r="R62" s="812"/>
      <c r="S62" s="812"/>
      <c r="T62" s="812"/>
      <c r="U62" s="812"/>
      <c r="V62" s="812"/>
      <c r="W62" s="284" t="s">
        <v>511</v>
      </c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</row>
    <row r="63" spans="1:36" s="34" customFormat="1" ht="45">
      <c r="A63" s="814"/>
      <c r="B63" s="814"/>
      <c r="C63" s="814">
        <v>1</v>
      </c>
      <c r="D63" s="338"/>
      <c r="E63" s="473"/>
      <c r="F63" s="473"/>
      <c r="G63" s="473"/>
      <c r="H63" s="473"/>
      <c r="I63" s="342"/>
      <c r="J63" s="180"/>
      <c r="K63" s="101"/>
      <c r="L63" s="337" t="str">
        <f>mergeValue(A63) &amp;"."&amp; mergeValue(B63)&amp;"."&amp; mergeValue(C63)</f>
        <v>1.1.1</v>
      </c>
      <c r="M63" s="159" t="s">
        <v>400</v>
      </c>
      <c r="N63" s="283"/>
      <c r="O63" s="812"/>
      <c r="P63" s="812"/>
      <c r="Q63" s="812"/>
      <c r="R63" s="812"/>
      <c r="S63" s="812"/>
      <c r="T63" s="812"/>
      <c r="U63" s="812"/>
      <c r="V63" s="812"/>
      <c r="W63" s="284" t="s">
        <v>633</v>
      </c>
      <c r="X63" s="296"/>
      <c r="Y63" s="296"/>
      <c r="Z63" s="296"/>
      <c r="AA63" s="315"/>
      <c r="AB63" s="296"/>
      <c r="AC63" s="296"/>
      <c r="AD63" s="296"/>
      <c r="AE63" s="296"/>
      <c r="AF63" s="296"/>
      <c r="AG63" s="296"/>
      <c r="AH63" s="296"/>
    </row>
    <row r="64" spans="1:36" s="34" customFormat="1" ht="33.75">
      <c r="A64" s="814"/>
      <c r="B64" s="814"/>
      <c r="C64" s="814"/>
      <c r="D64" s="814">
        <v>1</v>
      </c>
      <c r="E64" s="473"/>
      <c r="F64" s="473"/>
      <c r="G64" s="473"/>
      <c r="H64" s="473"/>
      <c r="I64" s="810"/>
      <c r="J64" s="180"/>
      <c r="K64" s="101"/>
      <c r="L64" s="337" t="str">
        <f>mergeValue(A64) &amp;"."&amp; mergeValue(B64)&amp;"."&amp; mergeValue(C64)&amp;"."&amp; mergeValue(D64)</f>
        <v>1.1.1.1</v>
      </c>
      <c r="M64" s="160" t="s">
        <v>424</v>
      </c>
      <c r="N64" s="283"/>
      <c r="O64" s="808"/>
      <c r="P64" s="808"/>
      <c r="Q64" s="808"/>
      <c r="R64" s="808"/>
      <c r="S64" s="808"/>
      <c r="T64" s="808"/>
      <c r="U64" s="808"/>
      <c r="V64" s="808"/>
      <c r="W64" s="284" t="s">
        <v>634</v>
      </c>
      <c r="X64" s="296"/>
      <c r="Y64" s="296"/>
      <c r="Z64" s="296"/>
      <c r="AA64" s="315"/>
      <c r="AB64" s="296"/>
      <c r="AC64" s="296"/>
      <c r="AD64" s="296"/>
      <c r="AE64" s="296"/>
      <c r="AF64" s="296"/>
      <c r="AG64" s="296"/>
      <c r="AH64" s="296"/>
    </row>
    <row r="65" spans="1:42" s="34" customFormat="1" ht="33.75" customHeight="1">
      <c r="A65" s="814"/>
      <c r="B65" s="814"/>
      <c r="C65" s="814"/>
      <c r="D65" s="814"/>
      <c r="E65" s="814">
        <v>1</v>
      </c>
      <c r="F65" s="473"/>
      <c r="G65" s="473"/>
      <c r="H65" s="473"/>
      <c r="I65" s="810"/>
      <c r="J65" s="810"/>
      <c r="K65" s="101"/>
      <c r="L65" s="337" t="str">
        <f>mergeValue(A65) &amp;"."&amp; mergeValue(B65)&amp;"."&amp; mergeValue(C65)&amp;"."&amp; mergeValue(D65)&amp;"."&amp; mergeValue(E65)</f>
        <v>1.1.1.1.1</v>
      </c>
      <c r="M65" s="171" t="s">
        <v>10</v>
      </c>
      <c r="N65" s="284"/>
      <c r="O65" s="807"/>
      <c r="P65" s="807"/>
      <c r="Q65" s="807"/>
      <c r="R65" s="807"/>
      <c r="S65" s="807"/>
      <c r="T65" s="807"/>
      <c r="U65" s="807"/>
      <c r="V65" s="807"/>
      <c r="W65" s="284" t="s">
        <v>512</v>
      </c>
      <c r="X65" s="296"/>
      <c r="Y65" s="315" t="str">
        <f>strCheckUnique(Z65:Z68)</f>
        <v/>
      </c>
      <c r="Z65" s="296"/>
      <c r="AA65" s="315"/>
      <c r="AB65" s="296"/>
      <c r="AC65" s="296"/>
      <c r="AD65" s="296"/>
      <c r="AE65" s="296"/>
      <c r="AF65" s="296"/>
      <c r="AG65" s="296"/>
      <c r="AH65" s="296"/>
    </row>
    <row r="66" spans="1:42" s="34" customFormat="1" ht="66" customHeight="1">
      <c r="A66" s="814"/>
      <c r="B66" s="814"/>
      <c r="C66" s="814"/>
      <c r="D66" s="814"/>
      <c r="E66" s="814"/>
      <c r="F66" s="338">
        <v>1</v>
      </c>
      <c r="G66" s="338"/>
      <c r="H66" s="338"/>
      <c r="I66" s="810"/>
      <c r="J66" s="810"/>
      <c r="K66" s="342"/>
      <c r="L66" s="337" t="str">
        <f>mergeValue(A66) &amp;"."&amp; mergeValue(B66)&amp;"."&amp; mergeValue(C66)&amp;"."&amp; mergeValue(D66)&amp;"."&amp; mergeValue(E66)&amp;"."&amp; mergeValue(F66)</f>
        <v>1.1.1.1.1.1</v>
      </c>
      <c r="M66" s="331"/>
      <c r="N66" s="817"/>
      <c r="O66" s="191"/>
      <c r="P66" s="191"/>
      <c r="Q66" s="191"/>
      <c r="R66" s="805"/>
      <c r="S66" s="816" t="s">
        <v>87</v>
      </c>
      <c r="T66" s="805"/>
      <c r="U66" s="816" t="s">
        <v>88</v>
      </c>
      <c r="V66" s="280"/>
      <c r="W66" s="801" t="s">
        <v>666</v>
      </c>
      <c r="X66" s="296" t="str">
        <f>strCheckDate(O67:V67)</f>
        <v/>
      </c>
      <c r="Y66" s="296"/>
      <c r="Z66" s="315" t="str">
        <f>IF(M66="","",M66 )</f>
        <v/>
      </c>
      <c r="AA66" s="315"/>
      <c r="AB66" s="315"/>
      <c r="AC66" s="315"/>
      <c r="AD66" s="296"/>
      <c r="AE66" s="296"/>
      <c r="AF66" s="296"/>
      <c r="AG66" s="296"/>
      <c r="AH66" s="296"/>
    </row>
    <row r="67" spans="1:42" s="34" customFormat="1" ht="14.25" hidden="1" customHeight="1">
      <c r="A67" s="814"/>
      <c r="B67" s="814"/>
      <c r="C67" s="814"/>
      <c r="D67" s="814"/>
      <c r="E67" s="814"/>
      <c r="F67" s="338"/>
      <c r="G67" s="338"/>
      <c r="H67" s="338"/>
      <c r="I67" s="810"/>
      <c r="J67" s="810"/>
      <c r="K67" s="342"/>
      <c r="L67" s="170"/>
      <c r="M67" s="204"/>
      <c r="N67" s="817"/>
      <c r="O67" s="297"/>
      <c r="P67" s="294"/>
      <c r="Q67" s="295" t="str">
        <f>R66 &amp; "-" &amp; T66</f>
        <v>-</v>
      </c>
      <c r="R67" s="805"/>
      <c r="S67" s="816"/>
      <c r="T67" s="818"/>
      <c r="U67" s="816"/>
      <c r="V67" s="280"/>
      <c r="W67" s="802"/>
      <c r="X67" s="296"/>
      <c r="Y67" s="296"/>
      <c r="Z67" s="296"/>
      <c r="AA67" s="315"/>
      <c r="AB67" s="296"/>
      <c r="AC67" s="296"/>
      <c r="AD67" s="296"/>
      <c r="AE67" s="296"/>
      <c r="AF67" s="296"/>
      <c r="AG67" s="296"/>
      <c r="AH67" s="296"/>
    </row>
    <row r="68" spans="1:42" ht="15" customHeight="1">
      <c r="A68" s="814"/>
      <c r="B68" s="814"/>
      <c r="C68" s="814"/>
      <c r="D68" s="814"/>
      <c r="E68" s="814"/>
      <c r="F68" s="338"/>
      <c r="G68" s="338"/>
      <c r="H68" s="338"/>
      <c r="I68" s="810"/>
      <c r="J68" s="810"/>
      <c r="K68" s="200"/>
      <c r="L68" s="111"/>
      <c r="M68" s="174" t="s">
        <v>425</v>
      </c>
      <c r="N68" s="196"/>
      <c r="O68" s="156"/>
      <c r="P68" s="156"/>
      <c r="Q68" s="156"/>
      <c r="R68" s="260"/>
      <c r="S68" s="197"/>
      <c r="T68" s="197"/>
      <c r="U68" s="197"/>
      <c r="V68" s="185"/>
      <c r="W68" s="803"/>
      <c r="X68" s="305"/>
      <c r="Y68" s="305"/>
      <c r="Z68" s="305"/>
      <c r="AA68" s="315"/>
      <c r="AB68" s="305"/>
      <c r="AC68" s="296"/>
      <c r="AD68" s="296"/>
      <c r="AE68" s="296"/>
      <c r="AF68" s="296"/>
      <c r="AG68" s="296"/>
      <c r="AH68" s="296"/>
      <c r="AI68" s="34"/>
    </row>
    <row r="69" spans="1:42" ht="14.25">
      <c r="A69" s="814"/>
      <c r="B69" s="814"/>
      <c r="C69" s="814"/>
      <c r="D69" s="814"/>
      <c r="E69" s="338"/>
      <c r="F69" s="473"/>
      <c r="G69" s="473"/>
      <c r="H69" s="473"/>
      <c r="I69" s="810"/>
      <c r="J69" s="85"/>
      <c r="K69" s="200"/>
      <c r="L69" s="111"/>
      <c r="M69" s="163" t="s">
        <v>13</v>
      </c>
      <c r="N69" s="196"/>
      <c r="O69" s="156"/>
      <c r="P69" s="156"/>
      <c r="Q69" s="156"/>
      <c r="R69" s="260"/>
      <c r="S69" s="197"/>
      <c r="T69" s="197"/>
      <c r="U69" s="196"/>
      <c r="V69" s="197"/>
      <c r="W69" s="18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</row>
    <row r="70" spans="1:42" ht="14.25">
      <c r="A70" s="814"/>
      <c r="B70" s="814"/>
      <c r="C70" s="814"/>
      <c r="D70" s="338"/>
      <c r="E70" s="343"/>
      <c r="F70" s="473"/>
      <c r="G70" s="473"/>
      <c r="H70" s="473"/>
      <c r="I70" s="200"/>
      <c r="J70" s="85"/>
      <c r="K70" s="179"/>
      <c r="L70" s="111"/>
      <c r="M70" s="162" t="s">
        <v>426</v>
      </c>
      <c r="N70" s="196"/>
      <c r="O70" s="156"/>
      <c r="P70" s="156"/>
      <c r="Q70" s="156"/>
      <c r="R70" s="260"/>
      <c r="S70" s="197"/>
      <c r="T70" s="197"/>
      <c r="U70" s="196"/>
      <c r="V70" s="197"/>
      <c r="W70" s="18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</row>
    <row r="71" spans="1:42" ht="14.25">
      <c r="A71" s="814"/>
      <c r="B71" s="814"/>
      <c r="C71" s="338"/>
      <c r="D71" s="338"/>
      <c r="E71" s="343"/>
      <c r="F71" s="473"/>
      <c r="G71" s="473"/>
      <c r="H71" s="473"/>
      <c r="I71" s="200"/>
      <c r="J71" s="85"/>
      <c r="K71" s="179"/>
      <c r="L71" s="111"/>
      <c r="M71" s="161" t="s">
        <v>401</v>
      </c>
      <c r="N71" s="197"/>
      <c r="O71" s="161"/>
      <c r="P71" s="161"/>
      <c r="Q71" s="161"/>
      <c r="R71" s="260"/>
      <c r="S71" s="197"/>
      <c r="T71" s="197"/>
      <c r="U71" s="196"/>
      <c r="V71" s="197"/>
      <c r="W71" s="18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</row>
    <row r="72" spans="1:42" ht="14.25">
      <c r="A72" s="814"/>
      <c r="B72" s="338"/>
      <c r="C72" s="343"/>
      <c r="D72" s="343"/>
      <c r="E72" s="343"/>
      <c r="F72" s="473"/>
      <c r="G72" s="473"/>
      <c r="H72" s="473"/>
      <c r="I72" s="200"/>
      <c r="J72" s="85"/>
      <c r="K72" s="179"/>
      <c r="L72" s="111"/>
      <c r="M72" s="176" t="s">
        <v>21</v>
      </c>
      <c r="N72" s="197"/>
      <c r="O72" s="161"/>
      <c r="P72" s="161"/>
      <c r="Q72" s="161"/>
      <c r="R72" s="260"/>
      <c r="S72" s="197"/>
      <c r="T72" s="197"/>
      <c r="U72" s="196"/>
      <c r="V72" s="197"/>
      <c r="W72" s="18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</row>
    <row r="73" spans="1:42" ht="14.25">
      <c r="A73" s="338"/>
      <c r="B73" s="344"/>
      <c r="C73" s="344"/>
      <c r="D73" s="344"/>
      <c r="E73" s="345"/>
      <c r="F73" s="344"/>
      <c r="G73" s="473"/>
      <c r="H73" s="473"/>
      <c r="I73" s="199"/>
      <c r="J73" s="85"/>
      <c r="K73" s="342"/>
      <c r="L73" s="111"/>
      <c r="M73" s="209" t="s">
        <v>311</v>
      </c>
      <c r="N73" s="197"/>
      <c r="O73" s="161"/>
      <c r="P73" s="161"/>
      <c r="Q73" s="161"/>
      <c r="R73" s="260"/>
      <c r="S73" s="197"/>
      <c r="T73" s="197"/>
      <c r="U73" s="196"/>
      <c r="V73" s="197"/>
      <c r="W73" s="18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</row>
    <row r="74" spans="1:42" ht="18.75" customHeight="1"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</row>
    <row r="75" spans="1:42" s="33" customFormat="1" ht="17.100000000000001" customHeight="1">
      <c r="A75" s="33" t="s">
        <v>15</v>
      </c>
      <c r="C75" s="33" t="s">
        <v>54</v>
      </c>
      <c r="V75" s="182"/>
      <c r="X75" s="321"/>
      <c r="Y75" s="321"/>
      <c r="Z75" s="321"/>
      <c r="AA75" s="321"/>
      <c r="AB75" s="321"/>
      <c r="AC75" s="321"/>
      <c r="AD75" s="321"/>
      <c r="AE75" s="321"/>
      <c r="AF75" s="321"/>
      <c r="AG75" s="321"/>
      <c r="AH75" s="321"/>
      <c r="AI75" s="321"/>
      <c r="AJ75" s="321"/>
    </row>
    <row r="76" spans="1:42" ht="17.100000000000001" customHeight="1"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</row>
    <row r="77" spans="1:42" s="34" customFormat="1" ht="281.25">
      <c r="A77" s="814">
        <v>1</v>
      </c>
      <c r="B77" s="338"/>
      <c r="C77" s="338"/>
      <c r="D77" s="338"/>
      <c r="E77" s="339"/>
      <c r="F77" s="473"/>
      <c r="G77" s="473"/>
      <c r="H77" s="473"/>
      <c r="I77" s="341"/>
      <c r="J77" s="179"/>
      <c r="K77" s="179"/>
      <c r="L77" s="337">
        <f>mergeValue(A77)</f>
        <v>1</v>
      </c>
      <c r="M77" s="572" t="s">
        <v>23</v>
      </c>
      <c r="N77" s="555"/>
      <c r="O77" s="909"/>
      <c r="P77" s="872"/>
      <c r="Q77" s="872"/>
      <c r="R77" s="872"/>
      <c r="S77" s="872"/>
      <c r="T77" s="872"/>
      <c r="U77" s="872"/>
      <c r="V77" s="872"/>
      <c r="W77" s="872"/>
      <c r="X77" s="872"/>
      <c r="Y77" s="872"/>
      <c r="Z77" s="872"/>
      <c r="AA77" s="872"/>
      <c r="AB77" s="872"/>
      <c r="AC77" s="873"/>
      <c r="AD77" s="584" t="s">
        <v>665</v>
      </c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</row>
    <row r="78" spans="1:42" s="34" customFormat="1" ht="371.25">
      <c r="A78" s="814"/>
      <c r="B78" s="814">
        <v>1</v>
      </c>
      <c r="C78" s="338"/>
      <c r="D78" s="338"/>
      <c r="E78" s="473"/>
      <c r="F78" s="473"/>
      <c r="G78" s="473"/>
      <c r="H78" s="473"/>
      <c r="I78" s="199"/>
      <c r="J78" s="180"/>
      <c r="L78" s="337" t="str">
        <f>mergeValue(A78) &amp;"."&amp; mergeValue(B78)</f>
        <v>1.1</v>
      </c>
      <c r="M78" s="158" t="s">
        <v>18</v>
      </c>
      <c r="N78" s="283"/>
      <c r="O78" s="909"/>
      <c r="P78" s="872"/>
      <c r="Q78" s="872"/>
      <c r="R78" s="872"/>
      <c r="S78" s="872"/>
      <c r="T78" s="872"/>
      <c r="U78" s="872"/>
      <c r="V78" s="872"/>
      <c r="W78" s="872"/>
      <c r="X78" s="872"/>
      <c r="Y78" s="872"/>
      <c r="Z78" s="872"/>
      <c r="AA78" s="872"/>
      <c r="AB78" s="872"/>
      <c r="AC78" s="873"/>
      <c r="AD78" s="284" t="s">
        <v>511</v>
      </c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</row>
    <row r="79" spans="1:42" s="34" customFormat="1" ht="409.5">
      <c r="A79" s="814"/>
      <c r="B79" s="814"/>
      <c r="C79" s="814">
        <v>1</v>
      </c>
      <c r="D79" s="338"/>
      <c r="E79" s="473"/>
      <c r="F79" s="473"/>
      <c r="G79" s="473"/>
      <c r="H79" s="473"/>
      <c r="I79" s="342"/>
      <c r="J79" s="180"/>
      <c r="K79" s="101"/>
      <c r="L79" s="337" t="str">
        <f>mergeValue(A79) &amp;"."&amp; mergeValue(B79)&amp;"."&amp; mergeValue(C79)</f>
        <v>1.1.1</v>
      </c>
      <c r="M79" s="159" t="s">
        <v>400</v>
      </c>
      <c r="N79" s="283"/>
      <c r="O79" s="909"/>
      <c r="P79" s="872"/>
      <c r="Q79" s="872"/>
      <c r="R79" s="872"/>
      <c r="S79" s="872"/>
      <c r="T79" s="872"/>
      <c r="U79" s="872"/>
      <c r="V79" s="872"/>
      <c r="W79" s="872"/>
      <c r="X79" s="872"/>
      <c r="Y79" s="872"/>
      <c r="Z79" s="872"/>
      <c r="AA79" s="872"/>
      <c r="AB79" s="872"/>
      <c r="AC79" s="873"/>
      <c r="AD79" s="284" t="s">
        <v>633</v>
      </c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</row>
    <row r="80" spans="1:42" s="34" customFormat="1" ht="409.5">
      <c r="A80" s="814"/>
      <c r="B80" s="814"/>
      <c r="C80" s="814"/>
      <c r="D80" s="814">
        <v>1</v>
      </c>
      <c r="E80" s="473"/>
      <c r="F80" s="473"/>
      <c r="G80" s="473"/>
      <c r="H80" s="473"/>
      <c r="I80" s="810"/>
      <c r="J80" s="180"/>
      <c r="K80" s="101"/>
      <c r="L80" s="337" t="str">
        <f>mergeValue(A80) &amp;"."&amp; mergeValue(B80)&amp;"."&amp; mergeValue(C80)&amp;"."&amp; mergeValue(D80)</f>
        <v>1.1.1.1</v>
      </c>
      <c r="M80" s="160" t="s">
        <v>424</v>
      </c>
      <c r="N80" s="283"/>
      <c r="O80" s="899"/>
      <c r="P80" s="900"/>
      <c r="Q80" s="900"/>
      <c r="R80" s="900"/>
      <c r="S80" s="900"/>
      <c r="T80" s="900"/>
      <c r="U80" s="900"/>
      <c r="V80" s="900"/>
      <c r="W80" s="900"/>
      <c r="X80" s="900"/>
      <c r="Y80" s="900"/>
      <c r="Z80" s="900"/>
      <c r="AA80" s="900"/>
      <c r="AB80" s="900"/>
      <c r="AC80" s="901"/>
      <c r="AD80" s="284" t="s">
        <v>634</v>
      </c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</row>
    <row r="81" spans="1:42" s="34" customFormat="1" ht="33.75" customHeight="1">
      <c r="A81" s="814"/>
      <c r="B81" s="814"/>
      <c r="C81" s="814"/>
      <c r="D81" s="814"/>
      <c r="E81" s="814">
        <v>1</v>
      </c>
      <c r="F81" s="473"/>
      <c r="G81" s="473"/>
      <c r="H81" s="473"/>
      <c r="I81" s="810"/>
      <c r="J81" s="810"/>
      <c r="K81" s="101"/>
      <c r="L81" s="337" t="str">
        <f>mergeValue(A81) &amp;"."&amp; mergeValue(B81)&amp;"."&amp; mergeValue(C81)&amp;"."&amp; mergeValue(D81)&amp;"."&amp; mergeValue(E81)</f>
        <v>1.1.1.1.1</v>
      </c>
      <c r="M81" s="171" t="s">
        <v>10</v>
      </c>
      <c r="N81" s="284"/>
      <c r="O81" s="822"/>
      <c r="P81" s="823"/>
      <c r="Q81" s="823"/>
      <c r="R81" s="823"/>
      <c r="S81" s="823"/>
      <c r="T81" s="823"/>
      <c r="U81" s="823"/>
      <c r="V81" s="823"/>
      <c r="W81" s="823"/>
      <c r="X81" s="823"/>
      <c r="Y81" s="823"/>
      <c r="Z81" s="823"/>
      <c r="AA81" s="823"/>
      <c r="AB81" s="823"/>
      <c r="AC81" s="824"/>
      <c r="AD81" s="284" t="s">
        <v>512</v>
      </c>
      <c r="AE81" s="296"/>
      <c r="AF81" s="315" t="str">
        <f>strCheckUnique(AG81:AG84)</f>
        <v/>
      </c>
      <c r="AG81" s="296"/>
      <c r="AH81" s="315"/>
      <c r="AI81" s="296"/>
      <c r="AJ81" s="296"/>
      <c r="AK81" s="296"/>
      <c r="AL81" s="296"/>
      <c r="AM81" s="296"/>
      <c r="AN81" s="296"/>
      <c r="AO81" s="296"/>
      <c r="AP81" s="296"/>
    </row>
    <row r="82" spans="1:42" s="34" customFormat="1" ht="66" customHeight="1">
      <c r="A82" s="814"/>
      <c r="B82" s="814"/>
      <c r="C82" s="814"/>
      <c r="D82" s="814"/>
      <c r="E82" s="814"/>
      <c r="F82" s="338">
        <v>1</v>
      </c>
      <c r="G82" s="338"/>
      <c r="H82" s="338"/>
      <c r="I82" s="810"/>
      <c r="J82" s="810"/>
      <c r="K82" s="342"/>
      <c r="L82" s="337" t="str">
        <f>mergeValue(A82) &amp;"."&amp; mergeValue(B82)&amp;"."&amp; mergeValue(C82)&amp;"."&amp; mergeValue(D82)&amp;"."&amp; mergeValue(E82)&amp;"."&amp; mergeValue(F82)</f>
        <v>1.1.1.1.1.1</v>
      </c>
      <c r="M82" s="331"/>
      <c r="N82" s="297"/>
      <c r="O82" s="696"/>
      <c r="P82" s="191"/>
      <c r="Q82" s="191"/>
      <c r="R82" s="805"/>
      <c r="S82" s="816" t="s">
        <v>87</v>
      </c>
      <c r="T82" s="805"/>
      <c r="U82" s="816" t="s">
        <v>87</v>
      </c>
      <c r="V82" s="696"/>
      <c r="W82" s="191"/>
      <c r="X82" s="191"/>
      <c r="Y82" s="805"/>
      <c r="Z82" s="816" t="s">
        <v>87</v>
      </c>
      <c r="AA82" s="805"/>
      <c r="AB82" s="816" t="s">
        <v>88</v>
      </c>
      <c r="AC82" s="280"/>
      <c r="AD82" s="801" t="s">
        <v>666</v>
      </c>
      <c r="AE82" s="296" t="str">
        <f>strCheckDate(O83:AC83)</f>
        <v/>
      </c>
      <c r="AF82" s="315"/>
      <c r="AG82" s="315" t="str">
        <f>IF(M82="","",M82 )</f>
        <v/>
      </c>
      <c r="AH82" s="315"/>
      <c r="AI82" s="315"/>
      <c r="AJ82" s="315"/>
      <c r="AK82" s="296"/>
      <c r="AL82" s="296"/>
      <c r="AM82" s="296"/>
      <c r="AN82" s="296"/>
      <c r="AO82" s="296"/>
      <c r="AP82" s="296"/>
    </row>
    <row r="83" spans="1:42" s="34" customFormat="1" ht="14.25" hidden="1" customHeight="1">
      <c r="A83" s="814"/>
      <c r="B83" s="814"/>
      <c r="C83" s="814"/>
      <c r="D83" s="814"/>
      <c r="E83" s="814"/>
      <c r="F83" s="338"/>
      <c r="G83" s="338"/>
      <c r="H83" s="338"/>
      <c r="I83" s="810"/>
      <c r="J83" s="810"/>
      <c r="K83" s="342"/>
      <c r="L83" s="170"/>
      <c r="M83" s="204"/>
      <c r="N83" s="297"/>
      <c r="O83" s="297"/>
      <c r="P83" s="294"/>
      <c r="Q83" s="295" t="str">
        <f>R82 &amp; "-" &amp; T82</f>
        <v>-</v>
      </c>
      <c r="R83" s="805"/>
      <c r="S83" s="816"/>
      <c r="T83" s="818"/>
      <c r="U83" s="816"/>
      <c r="V83" s="297"/>
      <c r="W83" s="294"/>
      <c r="X83" s="295" t="str">
        <f>Y82 &amp; "-" &amp; AA82</f>
        <v>-</v>
      </c>
      <c r="Y83" s="805"/>
      <c r="Z83" s="816"/>
      <c r="AA83" s="818"/>
      <c r="AB83" s="816"/>
      <c r="AC83" s="280"/>
      <c r="AD83" s="802"/>
      <c r="AE83" s="296"/>
      <c r="AF83" s="315"/>
      <c r="AG83" s="315"/>
      <c r="AH83" s="315"/>
      <c r="AI83" s="315"/>
      <c r="AJ83" s="315"/>
      <c r="AK83" s="296"/>
      <c r="AL83" s="296"/>
      <c r="AM83" s="296"/>
      <c r="AN83" s="296"/>
      <c r="AO83" s="296"/>
      <c r="AP83" s="296"/>
    </row>
    <row r="84" spans="1:42" ht="15" customHeight="1">
      <c r="A84" s="814"/>
      <c r="B84" s="814"/>
      <c r="C84" s="814"/>
      <c r="D84" s="814"/>
      <c r="E84" s="814"/>
      <c r="F84" s="338"/>
      <c r="G84" s="338"/>
      <c r="H84" s="338"/>
      <c r="I84" s="810"/>
      <c r="J84" s="810"/>
      <c r="K84" s="200"/>
      <c r="L84" s="111"/>
      <c r="M84" s="174" t="s">
        <v>425</v>
      </c>
      <c r="N84" s="163"/>
      <c r="O84" s="156"/>
      <c r="P84" s="156"/>
      <c r="Q84" s="156"/>
      <c r="R84" s="260"/>
      <c r="S84" s="197"/>
      <c r="T84" s="197"/>
      <c r="U84" s="197"/>
      <c r="V84" s="156"/>
      <c r="W84" s="156"/>
      <c r="X84" s="156"/>
      <c r="Y84" s="260"/>
      <c r="Z84" s="197"/>
      <c r="AA84" s="197"/>
      <c r="AB84" s="197"/>
      <c r="AC84" s="185"/>
      <c r="AD84" s="803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</row>
    <row r="85" spans="1:42" ht="14.25">
      <c r="A85" s="814"/>
      <c r="B85" s="814"/>
      <c r="C85" s="814"/>
      <c r="D85" s="814"/>
      <c r="E85" s="338"/>
      <c r="F85" s="473"/>
      <c r="G85" s="473"/>
      <c r="H85" s="473"/>
      <c r="I85" s="810"/>
      <c r="J85" s="85"/>
      <c r="K85" s="200"/>
      <c r="L85" s="111"/>
      <c r="M85" s="163" t="s">
        <v>13</v>
      </c>
      <c r="N85" s="162"/>
      <c r="O85" s="156"/>
      <c r="P85" s="156"/>
      <c r="Q85" s="156"/>
      <c r="R85" s="260"/>
      <c r="S85" s="197"/>
      <c r="T85" s="197"/>
      <c r="U85" s="196"/>
      <c r="V85" s="156"/>
      <c r="W85" s="156"/>
      <c r="X85" s="156"/>
      <c r="Y85" s="260"/>
      <c r="Z85" s="197"/>
      <c r="AA85" s="197"/>
      <c r="AB85" s="196"/>
      <c r="AC85" s="197"/>
      <c r="AD85" s="18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</row>
    <row r="86" spans="1:42" ht="14.25">
      <c r="A86" s="814"/>
      <c r="B86" s="814"/>
      <c r="C86" s="814"/>
      <c r="D86" s="338"/>
      <c r="E86" s="343"/>
      <c r="F86" s="473"/>
      <c r="G86" s="473"/>
      <c r="H86" s="473"/>
      <c r="I86" s="200"/>
      <c r="J86" s="85"/>
      <c r="K86" s="179"/>
      <c r="L86" s="111"/>
      <c r="M86" s="162" t="s">
        <v>426</v>
      </c>
      <c r="N86" s="161"/>
      <c r="O86" s="156"/>
      <c r="P86" s="156"/>
      <c r="Q86" s="156"/>
      <c r="R86" s="260"/>
      <c r="S86" s="197"/>
      <c r="T86" s="197"/>
      <c r="U86" s="196"/>
      <c r="V86" s="156"/>
      <c r="W86" s="156"/>
      <c r="X86" s="156"/>
      <c r="Y86" s="260"/>
      <c r="Z86" s="197"/>
      <c r="AA86" s="197"/>
      <c r="AB86" s="196"/>
      <c r="AC86" s="197"/>
      <c r="AD86" s="18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</row>
    <row r="87" spans="1:42" ht="14.25">
      <c r="A87" s="814"/>
      <c r="B87" s="814"/>
      <c r="C87" s="338"/>
      <c r="D87" s="338"/>
      <c r="E87" s="343"/>
      <c r="F87" s="473"/>
      <c r="G87" s="473"/>
      <c r="H87" s="473"/>
      <c r="I87" s="200"/>
      <c r="J87" s="85"/>
      <c r="K87" s="179"/>
      <c r="L87" s="111"/>
      <c r="M87" s="161" t="s">
        <v>401</v>
      </c>
      <c r="N87" s="161"/>
      <c r="O87" s="161"/>
      <c r="P87" s="161"/>
      <c r="Q87" s="161"/>
      <c r="R87" s="260"/>
      <c r="S87" s="197"/>
      <c r="T87" s="197"/>
      <c r="U87" s="196"/>
      <c r="V87" s="161"/>
      <c r="W87" s="161"/>
      <c r="X87" s="161"/>
      <c r="Y87" s="260"/>
      <c r="Z87" s="197"/>
      <c r="AA87" s="197"/>
      <c r="AB87" s="196"/>
      <c r="AC87" s="197"/>
      <c r="AD87" s="18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</row>
    <row r="88" spans="1:42" ht="14.25">
      <c r="A88" s="814"/>
      <c r="B88" s="338"/>
      <c r="C88" s="343"/>
      <c r="D88" s="343"/>
      <c r="E88" s="343"/>
      <c r="F88" s="473"/>
      <c r="G88" s="473"/>
      <c r="H88" s="473"/>
      <c r="I88" s="200"/>
      <c r="J88" s="85"/>
      <c r="K88" s="179"/>
      <c r="L88" s="111"/>
      <c r="M88" s="176" t="s">
        <v>21</v>
      </c>
      <c r="N88" s="161"/>
      <c r="O88" s="161"/>
      <c r="P88" s="161"/>
      <c r="Q88" s="161"/>
      <c r="R88" s="260"/>
      <c r="S88" s="197"/>
      <c r="T88" s="197"/>
      <c r="U88" s="196"/>
      <c r="V88" s="161"/>
      <c r="W88" s="161"/>
      <c r="X88" s="161"/>
      <c r="Y88" s="260"/>
      <c r="Z88" s="197"/>
      <c r="AA88" s="197"/>
      <c r="AB88" s="196"/>
      <c r="AC88" s="197"/>
      <c r="AD88" s="18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</row>
    <row r="89" spans="1:42" ht="14.25">
      <c r="A89" s="338"/>
      <c r="B89" s="344"/>
      <c r="C89" s="344"/>
      <c r="D89" s="344"/>
      <c r="E89" s="345"/>
      <c r="F89" s="344"/>
      <c r="G89" s="473"/>
      <c r="H89" s="473"/>
      <c r="I89" s="199"/>
      <c r="J89" s="85"/>
      <c r="K89" s="342"/>
      <c r="L89" s="111"/>
      <c r="M89" s="209" t="s">
        <v>311</v>
      </c>
      <c r="N89" s="161"/>
      <c r="O89" s="161"/>
      <c r="P89" s="161"/>
      <c r="Q89" s="161"/>
      <c r="R89" s="260"/>
      <c r="S89" s="197"/>
      <c r="T89" s="197"/>
      <c r="U89" s="196"/>
      <c r="V89" s="197"/>
      <c r="W89" s="18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</row>
    <row r="90" spans="1:42" s="33" customFormat="1" ht="17.100000000000001" hidden="1" customHeight="1">
      <c r="G90" s="33" t="s">
        <v>15</v>
      </c>
      <c r="I90" s="33" t="s">
        <v>71</v>
      </c>
      <c r="V90" s="182"/>
    </row>
    <row r="91" spans="1:42" ht="17.100000000000001" hidden="1" customHeight="1">
      <c r="X91" s="126"/>
      <c r="Y91" s="42"/>
      <c r="Z91" s="42"/>
    </row>
    <row r="92" spans="1:42" ht="16.5" hidden="1" customHeight="1">
      <c r="G92" s="179"/>
      <c r="H92" s="179"/>
      <c r="I92" s="179"/>
      <c r="J92" s="179"/>
      <c r="K92" s="179"/>
      <c r="L92" s="207" t="s">
        <v>96</v>
      </c>
      <c r="M92" s="203" t="s">
        <v>23</v>
      </c>
      <c r="N92" s="208"/>
      <c r="O92" s="871"/>
      <c r="P92" s="872"/>
      <c r="Q92" s="872"/>
      <c r="R92" s="872"/>
      <c r="S92" s="872"/>
      <c r="T92" s="872"/>
      <c r="U92" s="872"/>
      <c r="V92" s="872"/>
      <c r="W92" s="872"/>
      <c r="X92" s="872"/>
      <c r="Y92" s="872"/>
      <c r="Z92" s="872"/>
      <c r="AA92" s="873"/>
      <c r="AB92" s="187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</row>
    <row r="93" spans="1:42" s="34" customFormat="1" ht="15" hidden="1" customHeight="1">
      <c r="G93" s="178"/>
      <c r="H93" s="199"/>
      <c r="I93" s="199"/>
      <c r="J93" s="180"/>
      <c r="L93" s="169" t="s">
        <v>297</v>
      </c>
      <c r="M93" s="216" t="s">
        <v>18</v>
      </c>
      <c r="N93" s="271"/>
      <c r="O93" s="871"/>
      <c r="P93" s="872"/>
      <c r="Q93" s="872"/>
      <c r="R93" s="872"/>
      <c r="S93" s="872"/>
      <c r="T93" s="872"/>
      <c r="U93" s="872"/>
      <c r="V93" s="872"/>
      <c r="W93" s="872"/>
      <c r="X93" s="872"/>
      <c r="Y93" s="872"/>
      <c r="Z93" s="872"/>
      <c r="AA93" s="873"/>
      <c r="AB93" s="187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</row>
    <row r="94" spans="1:42" s="34" customFormat="1" ht="15" hidden="1" customHeight="1">
      <c r="G94" s="178"/>
      <c r="H94" s="199"/>
      <c r="I94" s="199"/>
      <c r="J94" s="180"/>
      <c r="L94" s="169" t="s">
        <v>8</v>
      </c>
      <c r="M94" s="217" t="s">
        <v>7</v>
      </c>
      <c r="N94" s="272"/>
      <c r="O94" s="871"/>
      <c r="P94" s="872"/>
      <c r="Q94" s="872"/>
      <c r="R94" s="872"/>
      <c r="S94" s="872"/>
      <c r="T94" s="872"/>
      <c r="U94" s="872"/>
      <c r="V94" s="872"/>
      <c r="W94" s="872"/>
      <c r="X94" s="872"/>
      <c r="Y94" s="872"/>
      <c r="Z94" s="872"/>
      <c r="AA94" s="873"/>
      <c r="AB94" s="187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</row>
    <row r="95" spans="1:42" s="34" customFormat="1" ht="15" hidden="1" customHeight="1">
      <c r="G95" s="178"/>
      <c r="H95" s="199"/>
      <c r="I95" s="199"/>
      <c r="J95" s="180"/>
      <c r="L95" s="169" t="s">
        <v>11</v>
      </c>
      <c r="M95" s="168" t="s">
        <v>25</v>
      </c>
      <c r="N95" s="273"/>
      <c r="O95" s="871"/>
      <c r="P95" s="872"/>
      <c r="Q95" s="872"/>
      <c r="R95" s="872"/>
      <c r="S95" s="872"/>
      <c r="T95" s="872"/>
      <c r="U95" s="872"/>
      <c r="V95" s="872"/>
      <c r="W95" s="872"/>
      <c r="X95" s="872"/>
      <c r="Y95" s="872"/>
      <c r="Z95" s="872"/>
      <c r="AA95" s="873"/>
      <c r="AB95" s="187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</row>
    <row r="96" spans="1:42" s="34" customFormat="1" ht="0.2" hidden="1" customHeight="1">
      <c r="G96" s="200"/>
      <c r="H96" s="199"/>
      <c r="I96" s="303"/>
      <c r="J96" s="180"/>
      <c r="L96" s="169"/>
      <c r="M96" s="171"/>
      <c r="N96" s="190"/>
      <c r="O96" s="282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  <c r="AA96" s="268"/>
      <c r="AB96" s="189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</row>
    <row r="97" spans="7:40" s="34" customFormat="1" ht="15" hidden="1" customHeight="1">
      <c r="G97" s="201"/>
      <c r="H97" s="199"/>
      <c r="I97" s="874"/>
      <c r="J97" s="302"/>
      <c r="K97" s="202"/>
      <c r="L97" s="169" t="s">
        <v>22</v>
      </c>
      <c r="M97" s="172" t="s">
        <v>10</v>
      </c>
      <c r="N97" s="270"/>
      <c r="O97" s="883"/>
      <c r="P97" s="884"/>
      <c r="Q97" s="884"/>
      <c r="R97" s="884"/>
      <c r="S97" s="884"/>
      <c r="T97" s="884"/>
      <c r="U97" s="884"/>
      <c r="V97" s="884"/>
      <c r="W97" s="884"/>
      <c r="X97" s="884"/>
      <c r="Y97" s="884"/>
      <c r="Z97" s="884"/>
      <c r="AA97" s="885"/>
      <c r="AB97" s="187"/>
      <c r="AC97" s="296"/>
      <c r="AD97" s="315" t="str">
        <f>strCheckUnique(AE97:AE103)</f>
        <v/>
      </c>
      <c r="AE97" s="296"/>
      <c r="AF97" s="315"/>
      <c r="AG97" s="296"/>
      <c r="AH97" s="296"/>
      <c r="AI97" s="296"/>
      <c r="AJ97" s="296"/>
      <c r="AK97" s="296"/>
      <c r="AL97" s="296"/>
      <c r="AM97" s="296"/>
      <c r="AN97" s="296"/>
    </row>
    <row r="98" spans="7:40" s="34" customFormat="1" ht="15" hidden="1" customHeight="1">
      <c r="G98" s="201"/>
      <c r="H98" s="199">
        <v>1</v>
      </c>
      <c r="I98" s="874"/>
      <c r="J98" s="837"/>
      <c r="K98" s="202"/>
      <c r="L98" s="170"/>
      <c r="M98" s="173"/>
      <c r="N98" s="204"/>
      <c r="O98" s="191"/>
      <c r="P98" s="265"/>
      <c r="Q98" s="265"/>
      <c r="R98" s="265"/>
      <c r="S98" s="265"/>
      <c r="T98" s="265"/>
      <c r="U98" s="265"/>
      <c r="V98" s="295" t="str">
        <f>W98 &amp; "-" &amp; Y98</f>
        <v>-</v>
      </c>
      <c r="W98" s="875"/>
      <c r="X98" s="816" t="s">
        <v>87</v>
      </c>
      <c r="Y98" s="875"/>
      <c r="Z98" s="865" t="s">
        <v>88</v>
      </c>
      <c r="AA98" s="125"/>
      <c r="AB98" s="187"/>
      <c r="AC98" s="296" t="str">
        <f>strCheckDate(O98:AA98)</f>
        <v/>
      </c>
      <c r="AD98" s="315"/>
      <c r="AE98" s="315" t="str">
        <f>IF(M98="","",M98 )</f>
        <v/>
      </c>
      <c r="AF98" s="315"/>
      <c r="AG98" s="315"/>
      <c r="AH98" s="315"/>
      <c r="AI98" s="296"/>
      <c r="AJ98" s="296"/>
      <c r="AK98" s="296"/>
      <c r="AL98" s="296"/>
      <c r="AM98" s="296"/>
      <c r="AN98" s="296"/>
    </row>
    <row r="99" spans="7:40" s="34" customFormat="1" ht="0.2" hidden="1" customHeight="1">
      <c r="G99" s="201"/>
      <c r="H99" s="199"/>
      <c r="I99" s="874"/>
      <c r="J99" s="837"/>
      <c r="K99" s="202"/>
      <c r="L99" s="170"/>
      <c r="M99" s="204"/>
      <c r="N99" s="204"/>
      <c r="O99" s="191"/>
      <c r="P99" s="265"/>
      <c r="Q99" s="265"/>
      <c r="R99" s="265"/>
      <c r="S99" s="265"/>
      <c r="T99" s="265"/>
      <c r="U99" s="295"/>
      <c r="V99" s="295"/>
      <c r="W99" s="876"/>
      <c r="X99" s="816"/>
      <c r="Y99" s="876"/>
      <c r="Z99" s="866"/>
      <c r="AA99" s="125"/>
      <c r="AB99" s="300"/>
      <c r="AC99" s="296"/>
      <c r="AD99" s="296"/>
      <c r="AE99" s="296"/>
      <c r="AF99" s="315">
        <f ca="1">OFFSET(AF99,-1,0)</f>
        <v>0</v>
      </c>
      <c r="AG99" s="296"/>
      <c r="AH99" s="296"/>
      <c r="AI99" s="296"/>
      <c r="AJ99" s="296"/>
      <c r="AK99" s="296"/>
      <c r="AL99" s="296"/>
      <c r="AM99" s="296"/>
      <c r="AN99" s="296"/>
    </row>
    <row r="100" spans="7:40" s="34" customFormat="1" ht="15" hidden="1" customHeight="1">
      <c r="G100" s="201"/>
      <c r="H100" s="199"/>
      <c r="I100" s="874"/>
      <c r="J100" s="837"/>
      <c r="K100" s="202"/>
      <c r="L100" s="193"/>
      <c r="M100" s="194"/>
      <c r="N100" s="266"/>
      <c r="O100" s="191"/>
      <c r="P100" s="265"/>
      <c r="Q100" s="265"/>
      <c r="R100" s="265"/>
      <c r="S100" s="265"/>
      <c r="T100" s="265"/>
      <c r="U100" s="265"/>
      <c r="V100" s="295" t="str">
        <f>W100 &amp; "-" &amp; Y100</f>
        <v>-</v>
      </c>
      <c r="W100" s="875"/>
      <c r="X100" s="816" t="s">
        <v>87</v>
      </c>
      <c r="Y100" s="875"/>
      <c r="Z100" s="865" t="s">
        <v>88</v>
      </c>
      <c r="AA100" s="285"/>
      <c r="AB100" s="185"/>
      <c r="AC100" s="296" t="str">
        <f>strCheckDate(O100:AA100)</f>
        <v/>
      </c>
      <c r="AD100" s="296"/>
      <c r="AE100" s="296"/>
      <c r="AF100" s="315"/>
      <c r="AG100" s="296"/>
      <c r="AH100" s="296"/>
      <c r="AI100" s="296"/>
      <c r="AJ100" s="296"/>
      <c r="AK100" s="296"/>
      <c r="AL100" s="296"/>
      <c r="AM100" s="296"/>
      <c r="AN100" s="296"/>
    </row>
    <row r="101" spans="7:40" s="34" customFormat="1" ht="0.2" hidden="1" customHeight="1">
      <c r="G101" s="201"/>
      <c r="H101" s="199"/>
      <c r="I101" s="874"/>
      <c r="J101" s="837"/>
      <c r="K101" s="202"/>
      <c r="L101" s="195"/>
      <c r="M101" s="299"/>
      <c r="N101" s="269"/>
      <c r="O101" s="191"/>
      <c r="P101" s="265"/>
      <c r="Q101" s="265"/>
      <c r="R101" s="265"/>
      <c r="S101" s="265"/>
      <c r="T101" s="265"/>
      <c r="U101" s="295"/>
      <c r="V101" s="295"/>
      <c r="W101" s="876"/>
      <c r="X101" s="816"/>
      <c r="Y101" s="876"/>
      <c r="Z101" s="866"/>
      <c r="AA101" s="285"/>
      <c r="AB101" s="186"/>
      <c r="AC101" s="296"/>
      <c r="AD101" s="296"/>
      <c r="AE101" s="296"/>
      <c r="AF101" s="315">
        <f ca="1">OFFSET(AF101,-1,0)</f>
        <v>0</v>
      </c>
      <c r="AG101" s="296"/>
      <c r="AH101" s="296"/>
      <c r="AI101" s="296"/>
      <c r="AJ101" s="296"/>
      <c r="AK101" s="296"/>
      <c r="AL101" s="296"/>
      <c r="AM101" s="296"/>
      <c r="AN101" s="296"/>
    </row>
    <row r="102" spans="7:40" s="34" customFormat="1" ht="15" hidden="1" customHeight="1">
      <c r="G102" s="201"/>
      <c r="H102" s="199"/>
      <c r="I102" s="874"/>
      <c r="J102" s="837"/>
      <c r="K102" s="202"/>
      <c r="L102" s="198"/>
      <c r="M102" s="229" t="s">
        <v>44</v>
      </c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  <c r="AB102" s="18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</row>
    <row r="103" spans="7:40" ht="15" hidden="1" customHeight="1">
      <c r="G103" s="201"/>
      <c r="H103" s="200"/>
      <c r="I103" s="874"/>
      <c r="J103" s="302"/>
      <c r="K103" s="179"/>
      <c r="L103" s="198"/>
      <c r="M103" s="175" t="s">
        <v>28</v>
      </c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277"/>
      <c r="AA103" s="277"/>
      <c r="AB103" s="186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</row>
    <row r="104" spans="7:40" ht="15" hidden="1" customHeight="1">
      <c r="G104" s="200"/>
      <c r="H104" s="200"/>
      <c r="I104" s="303"/>
      <c r="J104" s="85"/>
      <c r="K104" s="179"/>
      <c r="L104" s="111"/>
      <c r="M104" s="174" t="s">
        <v>13</v>
      </c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278"/>
      <c r="AA104" s="278"/>
      <c r="AB104" s="186"/>
      <c r="AC104" s="305"/>
      <c r="AD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</row>
    <row r="105" spans="7:40" ht="15" hidden="1" customHeight="1">
      <c r="G105" s="178"/>
      <c r="H105" s="200"/>
      <c r="I105" s="200"/>
      <c r="J105" s="85"/>
      <c r="K105" s="179"/>
      <c r="L105" s="111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274"/>
      <c r="AA105" s="274"/>
      <c r="AB105" s="186"/>
      <c r="AC105" s="305"/>
      <c r="AD105" s="305"/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</row>
    <row r="106" spans="7:40" ht="15" hidden="1" customHeight="1">
      <c r="G106" s="178"/>
      <c r="H106" s="200"/>
      <c r="I106" s="200"/>
      <c r="J106" s="85"/>
      <c r="K106" s="179"/>
      <c r="L106" s="111"/>
      <c r="M106" s="162" t="s">
        <v>19</v>
      </c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275"/>
      <c r="AA106" s="275"/>
      <c r="AB106" s="186"/>
      <c r="AC106" s="305"/>
      <c r="AD106" s="305"/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</row>
    <row r="107" spans="7:40" ht="15" hidden="1" customHeight="1">
      <c r="G107" s="178"/>
      <c r="H107" s="200"/>
      <c r="I107" s="200"/>
      <c r="J107" s="85"/>
      <c r="K107" s="179"/>
      <c r="L107" s="111"/>
      <c r="M107" s="161" t="s">
        <v>20</v>
      </c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276"/>
      <c r="AA107" s="276"/>
      <c r="AB107" s="186"/>
      <c r="AC107" s="305"/>
      <c r="AD107" s="305"/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</row>
    <row r="108" spans="7:40" ht="15" hidden="1" customHeight="1">
      <c r="G108" s="178"/>
      <c r="H108" s="200"/>
      <c r="I108" s="200"/>
      <c r="J108" s="85"/>
      <c r="K108" s="179"/>
      <c r="L108" s="111"/>
      <c r="M108" s="176" t="s">
        <v>21</v>
      </c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279"/>
      <c r="AA108" s="279"/>
      <c r="AB108" s="186"/>
      <c r="AC108" s="305"/>
      <c r="AD108" s="305"/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</row>
    <row r="109" spans="7:40" s="34" customFormat="1" ht="15" hidden="1" customHeight="1">
      <c r="G109" s="201"/>
      <c r="H109" s="199"/>
      <c r="I109" s="200"/>
      <c r="J109" s="85"/>
      <c r="K109" s="85"/>
      <c r="L109" s="170"/>
      <c r="M109" s="194"/>
      <c r="N109" s="266"/>
      <c r="O109" s="191"/>
      <c r="P109" s="265"/>
      <c r="Q109" s="265"/>
      <c r="R109" s="265"/>
      <c r="S109" s="265"/>
      <c r="T109" s="265"/>
      <c r="U109" s="265"/>
      <c r="V109" s="265"/>
      <c r="W109" s="80"/>
      <c r="X109" s="304" t="s">
        <v>87</v>
      </c>
      <c r="Y109" s="80"/>
      <c r="Z109" s="124" t="s">
        <v>88</v>
      </c>
      <c r="AA109" s="125"/>
      <c r="AB109" s="287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</row>
    <row r="110" spans="7:40" ht="17.100000000000001" hidden="1" customHeight="1"/>
    <row r="111" spans="7:40" ht="17.100000000000001" hidden="1" customHeight="1"/>
    <row r="112" spans="7:40" s="33" customFormat="1" ht="17.100000000000001" hidden="1" customHeight="1">
      <c r="G112" s="33" t="s">
        <v>15</v>
      </c>
      <c r="I112" s="33" t="s">
        <v>72</v>
      </c>
      <c r="U112" s="182"/>
    </row>
    <row r="113" spans="7:35" ht="17.100000000000001" hidden="1" customHeight="1">
      <c r="T113" s="126"/>
      <c r="U113" s="42"/>
    </row>
    <row r="114" spans="7:35" ht="16.5" hidden="1" customHeight="1">
      <c r="G114" s="179"/>
      <c r="H114" s="179"/>
      <c r="I114" s="179"/>
      <c r="J114" s="179"/>
      <c r="K114" s="179"/>
      <c r="L114" s="207" t="s">
        <v>96</v>
      </c>
      <c r="M114" s="203" t="s">
        <v>23</v>
      </c>
      <c r="N114" s="208"/>
      <c r="O114" s="871"/>
      <c r="P114" s="872"/>
      <c r="Q114" s="872"/>
      <c r="R114" s="872"/>
      <c r="S114" s="872"/>
      <c r="T114" s="872"/>
      <c r="U114" s="872"/>
      <c r="V114" s="873"/>
      <c r="W114" s="187"/>
      <c r="X114" s="305"/>
      <c r="Y114" s="305"/>
      <c r="Z114" s="305"/>
      <c r="AA114" s="305"/>
      <c r="AB114" s="305"/>
      <c r="AC114" s="305"/>
      <c r="AD114" s="305"/>
      <c r="AE114" s="305"/>
      <c r="AF114" s="305"/>
      <c r="AG114" s="305"/>
      <c r="AH114" s="305"/>
      <c r="AI114" s="305"/>
    </row>
    <row r="115" spans="7:35" s="34" customFormat="1" ht="15" hidden="1" customHeight="1">
      <c r="G115" s="178"/>
      <c r="H115" s="177"/>
      <c r="I115" s="177"/>
      <c r="J115" s="180"/>
      <c r="L115" s="169" t="s">
        <v>297</v>
      </c>
      <c r="M115" s="158" t="s">
        <v>18</v>
      </c>
      <c r="N115" s="271"/>
      <c r="O115" s="871"/>
      <c r="P115" s="872"/>
      <c r="Q115" s="872"/>
      <c r="R115" s="872"/>
      <c r="S115" s="872"/>
      <c r="T115" s="872"/>
      <c r="U115" s="872"/>
      <c r="V115" s="873"/>
      <c r="W115" s="187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</row>
    <row r="116" spans="7:35" s="34" customFormat="1" ht="15" hidden="1" customHeight="1">
      <c r="G116" s="178"/>
      <c r="H116" s="177"/>
      <c r="I116" s="177"/>
      <c r="J116" s="180"/>
      <c r="L116" s="169" t="s">
        <v>8</v>
      </c>
      <c r="M116" s="159" t="s">
        <v>7</v>
      </c>
      <c r="N116" s="272"/>
      <c r="O116" s="871"/>
      <c r="P116" s="872"/>
      <c r="Q116" s="872"/>
      <c r="R116" s="872"/>
      <c r="S116" s="872"/>
      <c r="T116" s="872"/>
      <c r="U116" s="872"/>
      <c r="V116" s="873"/>
      <c r="W116" s="187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</row>
    <row r="117" spans="7:35" s="34" customFormat="1" ht="15" hidden="1" customHeight="1">
      <c r="G117" s="178"/>
      <c r="H117" s="177"/>
      <c r="I117" s="177"/>
      <c r="J117" s="180"/>
      <c r="L117" s="169" t="s">
        <v>11</v>
      </c>
      <c r="M117" s="160" t="s">
        <v>25</v>
      </c>
      <c r="N117" s="273"/>
      <c r="O117" s="871"/>
      <c r="P117" s="872"/>
      <c r="Q117" s="872"/>
      <c r="R117" s="872"/>
      <c r="S117" s="872"/>
      <c r="T117" s="872"/>
      <c r="U117" s="872"/>
      <c r="V117" s="873"/>
      <c r="W117" s="187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</row>
    <row r="118" spans="7:35" s="34" customFormat="1" ht="24.95" hidden="1" customHeight="1">
      <c r="G118" s="179"/>
      <c r="H118" s="177"/>
      <c r="I118" s="836"/>
      <c r="J118" s="180"/>
      <c r="L118" s="169"/>
      <c r="M118" s="171"/>
      <c r="N118" s="190"/>
      <c r="O118" s="282"/>
      <c r="P118" s="267"/>
      <c r="Q118" s="267"/>
      <c r="R118" s="267"/>
      <c r="S118" s="267"/>
      <c r="T118" s="267"/>
      <c r="U118" s="267"/>
      <c r="V118" s="268"/>
      <c r="W118" s="189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</row>
    <row r="119" spans="7:35" s="34" customFormat="1" ht="15" hidden="1" customHeight="1">
      <c r="G119" s="181"/>
      <c r="H119" s="177"/>
      <c r="I119" s="836"/>
      <c r="J119" s="837"/>
      <c r="L119" s="169" t="s">
        <v>22</v>
      </c>
      <c r="M119" s="172" t="s">
        <v>10</v>
      </c>
      <c r="N119" s="270"/>
      <c r="O119" s="883"/>
      <c r="P119" s="884"/>
      <c r="Q119" s="884"/>
      <c r="R119" s="884"/>
      <c r="S119" s="884"/>
      <c r="T119" s="884"/>
      <c r="U119" s="884"/>
      <c r="V119" s="885"/>
      <c r="W119" s="187"/>
      <c r="X119" s="296"/>
      <c r="Y119" s="315" t="str">
        <f>strCheckUnique(Z119:Z122)</f>
        <v/>
      </c>
      <c r="Z119" s="296"/>
      <c r="AA119" s="315"/>
      <c r="AB119" s="296"/>
      <c r="AC119" s="296"/>
      <c r="AD119" s="296"/>
      <c r="AE119" s="296"/>
      <c r="AF119" s="296"/>
      <c r="AG119" s="296"/>
      <c r="AH119" s="296"/>
      <c r="AI119" s="296"/>
    </row>
    <row r="120" spans="7:35" s="34" customFormat="1" ht="17.100000000000001" hidden="1" customHeight="1">
      <c r="G120" s="181"/>
      <c r="H120" s="177">
        <v>1</v>
      </c>
      <c r="I120" s="836"/>
      <c r="J120" s="837"/>
      <c r="K120" s="202"/>
      <c r="L120" s="170"/>
      <c r="M120" s="173"/>
      <c r="N120" s="204"/>
      <c r="O120" s="191"/>
      <c r="P120" s="191"/>
      <c r="Q120" s="191"/>
      <c r="R120" s="867"/>
      <c r="S120" s="905" t="s">
        <v>87</v>
      </c>
      <c r="T120" s="867"/>
      <c r="U120" s="865" t="s">
        <v>88</v>
      </c>
      <c r="V120" s="184"/>
      <c r="W120" s="187"/>
      <c r="X120" s="296" t="str">
        <f>strCheckDate(O121:V121)</f>
        <v/>
      </c>
      <c r="Y120" s="315"/>
      <c r="Z120" s="315" t="str">
        <f>IF(M120="","",M120 )</f>
        <v/>
      </c>
      <c r="AA120" s="315"/>
      <c r="AB120" s="315"/>
      <c r="AC120" s="315"/>
      <c r="AD120" s="296"/>
      <c r="AE120" s="296"/>
      <c r="AF120" s="296"/>
      <c r="AG120" s="296"/>
      <c r="AH120" s="296"/>
      <c r="AI120" s="296"/>
    </row>
    <row r="121" spans="7:35" s="34" customFormat="1" ht="0.2" hidden="1" customHeight="1">
      <c r="G121" s="181"/>
      <c r="H121" s="177"/>
      <c r="I121" s="836"/>
      <c r="J121" s="837"/>
      <c r="K121" s="202"/>
      <c r="L121" s="193"/>
      <c r="M121" s="204"/>
      <c r="N121" s="204"/>
      <c r="O121" s="204"/>
      <c r="P121" s="204"/>
      <c r="Q121" s="295" t="str">
        <f>R120 &amp; "-" &amp; T120</f>
        <v>-</v>
      </c>
      <c r="R121" s="868"/>
      <c r="S121" s="906"/>
      <c r="T121" s="868"/>
      <c r="U121" s="866"/>
      <c r="V121" s="184"/>
      <c r="W121" s="189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</row>
    <row r="122" spans="7:35" ht="15" hidden="1" customHeight="1">
      <c r="G122" s="181"/>
      <c r="H122" s="179"/>
      <c r="I122" s="836"/>
      <c r="J122" s="837"/>
      <c r="K122" s="179"/>
      <c r="L122" s="111"/>
      <c r="M122" s="175" t="s">
        <v>28</v>
      </c>
      <c r="N122" s="175"/>
      <c r="O122" s="175"/>
      <c r="P122" s="175"/>
      <c r="Q122" s="175"/>
      <c r="R122" s="175"/>
      <c r="S122" s="175"/>
      <c r="T122" s="175"/>
      <c r="U122" s="277"/>
      <c r="V122" s="157"/>
      <c r="W122" s="185"/>
      <c r="X122" s="305"/>
      <c r="Y122" s="305"/>
      <c r="Z122" s="305"/>
      <c r="AA122" s="305"/>
      <c r="AB122" s="305"/>
      <c r="AC122" s="305"/>
      <c r="AD122" s="305"/>
      <c r="AE122" s="305"/>
      <c r="AF122" s="305"/>
      <c r="AG122" s="305"/>
      <c r="AH122" s="305"/>
      <c r="AI122" s="305"/>
    </row>
    <row r="123" spans="7:35" ht="15" hidden="1" customHeight="1">
      <c r="G123" s="179"/>
      <c r="H123" s="179"/>
      <c r="I123" s="836"/>
      <c r="J123" s="85"/>
      <c r="K123" s="179"/>
      <c r="L123" s="111"/>
      <c r="M123" s="174" t="s">
        <v>13</v>
      </c>
      <c r="N123" s="174"/>
      <c r="O123" s="174"/>
      <c r="P123" s="174"/>
      <c r="Q123" s="174"/>
      <c r="R123" s="174"/>
      <c r="S123" s="174"/>
      <c r="T123" s="174"/>
      <c r="U123" s="278"/>
      <c r="V123" s="157"/>
      <c r="W123" s="186"/>
      <c r="X123" s="305"/>
      <c r="Y123" s="305"/>
      <c r="Z123" s="305"/>
      <c r="AA123" s="305"/>
      <c r="AB123" s="305"/>
      <c r="AC123" s="305"/>
      <c r="AD123" s="305"/>
      <c r="AE123" s="305"/>
      <c r="AF123" s="305"/>
      <c r="AG123" s="305"/>
      <c r="AH123" s="305"/>
      <c r="AI123" s="305"/>
    </row>
    <row r="124" spans="7:35" ht="15" hidden="1" customHeight="1">
      <c r="G124" s="178"/>
      <c r="H124" s="179"/>
      <c r="I124" s="179"/>
      <c r="J124" s="85"/>
      <c r="K124" s="179"/>
      <c r="L124" s="111"/>
      <c r="M124" s="163"/>
      <c r="N124" s="163"/>
      <c r="O124" s="163"/>
      <c r="P124" s="163"/>
      <c r="Q124" s="163"/>
      <c r="R124" s="163"/>
      <c r="S124" s="163"/>
      <c r="T124" s="163"/>
      <c r="U124" s="274"/>
      <c r="V124" s="157"/>
      <c r="W124" s="186"/>
      <c r="X124" s="305"/>
      <c r="Y124" s="305"/>
      <c r="Z124" s="305"/>
      <c r="AA124" s="305"/>
      <c r="AB124" s="305"/>
      <c r="AC124" s="305"/>
      <c r="AD124" s="305"/>
      <c r="AE124" s="305"/>
      <c r="AF124" s="305"/>
      <c r="AG124" s="305"/>
      <c r="AH124" s="305"/>
      <c r="AI124" s="305"/>
    </row>
    <row r="125" spans="7:35" ht="15" hidden="1" customHeight="1">
      <c r="G125" s="178"/>
      <c r="H125" s="179"/>
      <c r="I125" s="179"/>
      <c r="J125" s="85"/>
      <c r="K125" s="179"/>
      <c r="L125" s="111"/>
      <c r="M125" s="162" t="s">
        <v>19</v>
      </c>
      <c r="N125" s="162"/>
      <c r="O125" s="162"/>
      <c r="P125" s="162"/>
      <c r="Q125" s="162"/>
      <c r="R125" s="162"/>
      <c r="S125" s="162"/>
      <c r="T125" s="162"/>
      <c r="U125" s="275"/>
      <c r="V125" s="157"/>
      <c r="W125" s="186"/>
      <c r="X125" s="305"/>
      <c r="Y125" s="305"/>
      <c r="Z125" s="305"/>
      <c r="AA125" s="305"/>
      <c r="AB125" s="305"/>
      <c r="AC125" s="305"/>
      <c r="AD125" s="305"/>
      <c r="AE125" s="305"/>
      <c r="AF125" s="305"/>
      <c r="AG125" s="305"/>
      <c r="AH125" s="305"/>
      <c r="AI125" s="305"/>
    </row>
    <row r="126" spans="7:35" ht="15" hidden="1" customHeight="1">
      <c r="G126" s="178"/>
      <c r="H126" s="179"/>
      <c r="I126" s="179"/>
      <c r="J126" s="85"/>
      <c r="K126" s="179"/>
      <c r="L126" s="111"/>
      <c r="M126" s="161" t="s">
        <v>20</v>
      </c>
      <c r="N126" s="161"/>
      <c r="O126" s="161"/>
      <c r="P126" s="161"/>
      <c r="Q126" s="161"/>
      <c r="R126" s="161"/>
      <c r="S126" s="161"/>
      <c r="T126" s="161"/>
      <c r="U126" s="276"/>
      <c r="V126" s="157"/>
      <c r="W126" s="186"/>
      <c r="X126" s="305"/>
      <c r="Y126" s="305"/>
      <c r="Z126" s="305"/>
      <c r="AA126" s="305"/>
      <c r="AB126" s="305"/>
      <c r="AC126" s="305"/>
      <c r="AD126" s="305"/>
      <c r="AE126" s="305"/>
      <c r="AF126" s="305"/>
      <c r="AG126" s="305"/>
      <c r="AH126" s="305"/>
      <c r="AI126" s="305"/>
    </row>
    <row r="127" spans="7:35" ht="15" hidden="1" customHeight="1">
      <c r="G127" s="178"/>
      <c r="H127" s="179"/>
      <c r="I127" s="179"/>
      <c r="J127" s="85"/>
      <c r="K127" s="179"/>
      <c r="L127" s="111"/>
      <c r="M127" s="176" t="s">
        <v>21</v>
      </c>
      <c r="N127" s="176"/>
      <c r="O127" s="176"/>
      <c r="P127" s="176"/>
      <c r="Q127" s="176"/>
      <c r="R127" s="176"/>
      <c r="S127" s="176"/>
      <c r="T127" s="176"/>
      <c r="U127" s="279"/>
      <c r="V127" s="157"/>
      <c r="W127" s="186"/>
      <c r="X127" s="305"/>
      <c r="Y127" s="305"/>
      <c r="Z127" s="305"/>
      <c r="AA127" s="305"/>
      <c r="AB127" s="305"/>
      <c r="AC127" s="305"/>
      <c r="AD127" s="305"/>
      <c r="AE127" s="305"/>
      <c r="AF127" s="305"/>
      <c r="AG127" s="305"/>
      <c r="AH127" s="305"/>
      <c r="AI127" s="305"/>
    </row>
    <row r="128" spans="7:35" ht="17.100000000000001" hidden="1" customHeight="1">
      <c r="X128" s="305"/>
      <c r="Y128" s="305"/>
      <c r="Z128" s="305"/>
      <c r="AA128" s="305"/>
      <c r="AB128" s="305"/>
      <c r="AC128" s="305"/>
      <c r="AD128" s="305"/>
      <c r="AE128" s="305"/>
      <c r="AF128" s="305"/>
      <c r="AG128" s="305"/>
      <c r="AH128" s="305"/>
    </row>
    <row r="129" spans="7:35" s="33" customFormat="1" ht="17.100000000000001" hidden="1" customHeight="1">
      <c r="G129" s="33" t="s">
        <v>15</v>
      </c>
      <c r="I129" s="33" t="s">
        <v>186</v>
      </c>
      <c r="V129" s="182"/>
      <c r="X129" s="321"/>
      <c r="Y129" s="321"/>
      <c r="Z129" s="321"/>
      <c r="AA129" s="321"/>
      <c r="AB129" s="321"/>
      <c r="AC129" s="321"/>
      <c r="AD129" s="321"/>
      <c r="AE129" s="321"/>
      <c r="AF129" s="321"/>
      <c r="AG129" s="321"/>
      <c r="AH129" s="321"/>
    </row>
    <row r="130" spans="7:35" ht="17.100000000000001" hidden="1" customHeight="1">
      <c r="T130" s="126"/>
      <c r="U130" s="42"/>
      <c r="X130" s="305"/>
      <c r="Y130" s="305"/>
      <c r="Z130" s="305"/>
      <c r="AA130" s="305"/>
      <c r="AB130" s="305"/>
      <c r="AC130" s="305"/>
      <c r="AD130" s="305"/>
      <c r="AE130" s="305"/>
      <c r="AF130" s="305"/>
      <c r="AG130" s="305"/>
      <c r="AH130" s="305"/>
    </row>
    <row r="131" spans="7:35" ht="16.5" hidden="1" customHeight="1">
      <c r="G131" s="179"/>
      <c r="H131" s="179"/>
      <c r="I131" s="179"/>
      <c r="J131" s="179"/>
      <c r="K131" s="179"/>
      <c r="L131" s="207" t="s">
        <v>96</v>
      </c>
      <c r="M131" s="203" t="s">
        <v>23</v>
      </c>
      <c r="N131" s="208"/>
      <c r="O131" s="871"/>
      <c r="P131" s="872"/>
      <c r="Q131" s="872"/>
      <c r="R131" s="872"/>
      <c r="S131" s="872"/>
      <c r="T131" s="872"/>
      <c r="U131" s="872"/>
      <c r="V131" s="873"/>
      <c r="W131" s="187"/>
      <c r="X131" s="305"/>
      <c r="Y131" s="305"/>
      <c r="Z131" s="305"/>
      <c r="AA131" s="305"/>
      <c r="AB131" s="305"/>
      <c r="AC131" s="305"/>
      <c r="AD131" s="305"/>
      <c r="AE131" s="305"/>
      <c r="AF131" s="305"/>
      <c r="AG131" s="305"/>
      <c r="AH131" s="305"/>
      <c r="AI131" s="305"/>
    </row>
    <row r="132" spans="7:35" s="34" customFormat="1" ht="15" hidden="1" customHeight="1">
      <c r="G132" s="178"/>
      <c r="H132" s="177"/>
      <c r="I132" s="177"/>
      <c r="J132" s="180"/>
      <c r="L132" s="169" t="s">
        <v>297</v>
      </c>
      <c r="M132" s="158" t="s">
        <v>18</v>
      </c>
      <c r="N132" s="271"/>
      <c r="O132" s="871"/>
      <c r="P132" s="872"/>
      <c r="Q132" s="872"/>
      <c r="R132" s="872"/>
      <c r="S132" s="872"/>
      <c r="T132" s="872"/>
      <c r="U132" s="872"/>
      <c r="V132" s="873"/>
      <c r="W132" s="187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</row>
    <row r="133" spans="7:35" s="34" customFormat="1" ht="15" hidden="1" customHeight="1">
      <c r="G133" s="178"/>
      <c r="H133" s="177"/>
      <c r="I133" s="177"/>
      <c r="J133" s="180"/>
      <c r="L133" s="169" t="s">
        <v>8</v>
      </c>
      <c r="M133" s="159" t="s">
        <v>7</v>
      </c>
      <c r="N133" s="272"/>
      <c r="O133" s="871"/>
      <c r="P133" s="872"/>
      <c r="Q133" s="872"/>
      <c r="R133" s="872"/>
      <c r="S133" s="872"/>
      <c r="T133" s="872"/>
      <c r="U133" s="872"/>
      <c r="V133" s="873"/>
      <c r="W133" s="187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</row>
    <row r="134" spans="7:35" s="34" customFormat="1" ht="15" hidden="1" customHeight="1">
      <c r="G134" s="178"/>
      <c r="H134" s="177"/>
      <c r="I134" s="177"/>
      <c r="J134" s="180"/>
      <c r="L134" s="169" t="s">
        <v>11</v>
      </c>
      <c r="M134" s="160" t="s">
        <v>25</v>
      </c>
      <c r="N134" s="273"/>
      <c r="O134" s="871"/>
      <c r="P134" s="872"/>
      <c r="Q134" s="872"/>
      <c r="R134" s="872"/>
      <c r="S134" s="872"/>
      <c r="T134" s="872"/>
      <c r="U134" s="872"/>
      <c r="V134" s="873"/>
      <c r="W134" s="187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</row>
    <row r="135" spans="7:35" s="34" customFormat="1" ht="24.95" hidden="1" customHeight="1">
      <c r="G135" s="179"/>
      <c r="H135" s="177"/>
      <c r="I135" s="836"/>
      <c r="J135" s="180"/>
      <c r="L135" s="169"/>
      <c r="M135" s="171"/>
      <c r="N135" s="190"/>
      <c r="O135" s="282"/>
      <c r="P135" s="267"/>
      <c r="Q135" s="267"/>
      <c r="R135" s="267"/>
      <c r="S135" s="267"/>
      <c r="T135" s="267"/>
      <c r="U135" s="267"/>
      <c r="V135" s="268"/>
      <c r="W135" s="189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</row>
    <row r="136" spans="7:35" s="34" customFormat="1" ht="15" hidden="1" customHeight="1">
      <c r="G136" s="181"/>
      <c r="H136" s="177"/>
      <c r="I136" s="836"/>
      <c r="J136" s="837"/>
      <c r="L136" s="169" t="s">
        <v>22</v>
      </c>
      <c r="M136" s="172" t="s">
        <v>10</v>
      </c>
      <c r="N136" s="270"/>
      <c r="O136" s="883"/>
      <c r="P136" s="884"/>
      <c r="Q136" s="884"/>
      <c r="R136" s="884"/>
      <c r="S136" s="884"/>
      <c r="T136" s="884"/>
      <c r="U136" s="884"/>
      <c r="V136" s="885"/>
      <c r="W136" s="187"/>
      <c r="X136" s="296"/>
      <c r="Y136" s="315" t="str">
        <f>strCheckUnique(Z136:Z139)</f>
        <v/>
      </c>
      <c r="Z136" s="296"/>
      <c r="AA136" s="315"/>
      <c r="AB136" s="296"/>
      <c r="AC136" s="296"/>
      <c r="AD136" s="296"/>
      <c r="AE136" s="296"/>
      <c r="AF136" s="296"/>
      <c r="AG136" s="296"/>
      <c r="AH136" s="296"/>
      <c r="AI136" s="296"/>
    </row>
    <row r="137" spans="7:35" s="34" customFormat="1" ht="17.100000000000001" hidden="1" customHeight="1">
      <c r="G137" s="181"/>
      <c r="H137" s="177">
        <v>1</v>
      </c>
      <c r="I137" s="836"/>
      <c r="J137" s="837"/>
      <c r="K137" s="202"/>
      <c r="L137" s="170"/>
      <c r="M137" s="173"/>
      <c r="N137" s="204"/>
      <c r="O137" s="191"/>
      <c r="P137" s="191"/>
      <c r="Q137" s="191"/>
      <c r="R137" s="867"/>
      <c r="S137" s="905" t="s">
        <v>87</v>
      </c>
      <c r="T137" s="867"/>
      <c r="U137" s="865" t="s">
        <v>88</v>
      </c>
      <c r="V137" s="184"/>
      <c r="W137" s="187"/>
      <c r="X137" s="296" t="str">
        <f>strCheckDate(O138:V138)</f>
        <v/>
      </c>
      <c r="Y137" s="315"/>
      <c r="Z137" s="315" t="str">
        <f>IF(M137="","",M137 )</f>
        <v/>
      </c>
      <c r="AA137" s="315"/>
      <c r="AB137" s="315"/>
      <c r="AC137" s="315"/>
      <c r="AD137" s="296"/>
      <c r="AE137" s="296"/>
      <c r="AF137" s="296"/>
      <c r="AG137" s="296"/>
      <c r="AH137" s="296"/>
      <c r="AI137" s="296"/>
    </row>
    <row r="138" spans="7:35" s="34" customFormat="1" ht="0.2" hidden="1" customHeight="1">
      <c r="G138" s="181"/>
      <c r="H138" s="177"/>
      <c r="I138" s="836"/>
      <c r="J138" s="837"/>
      <c r="K138" s="202"/>
      <c r="L138" s="193"/>
      <c r="M138" s="204"/>
      <c r="N138" s="204"/>
      <c r="O138" s="204"/>
      <c r="P138" s="204"/>
      <c r="Q138" s="295" t="str">
        <f>R137 &amp; "-" &amp; T137</f>
        <v>-</v>
      </c>
      <c r="R138" s="868"/>
      <c r="S138" s="906"/>
      <c r="T138" s="868"/>
      <c r="U138" s="866"/>
      <c r="V138" s="184"/>
      <c r="W138" s="189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</row>
    <row r="139" spans="7:35" ht="15" hidden="1" customHeight="1">
      <c r="G139" s="181"/>
      <c r="H139" s="179"/>
      <c r="I139" s="836"/>
      <c r="J139" s="837"/>
      <c r="K139" s="179"/>
      <c r="L139" s="111"/>
      <c r="M139" s="175" t="s">
        <v>28</v>
      </c>
      <c r="N139" s="175"/>
      <c r="O139" s="175"/>
      <c r="P139" s="175"/>
      <c r="Q139" s="175"/>
      <c r="R139" s="175"/>
      <c r="S139" s="175"/>
      <c r="T139" s="175"/>
      <c r="U139" s="277"/>
      <c r="V139" s="157"/>
      <c r="W139" s="185"/>
      <c r="X139" s="305"/>
      <c r="Y139" s="305"/>
      <c r="Z139" s="305"/>
      <c r="AA139" s="305"/>
      <c r="AB139" s="305"/>
      <c r="AC139" s="305"/>
      <c r="AD139" s="305"/>
      <c r="AE139" s="305"/>
      <c r="AF139" s="305"/>
      <c r="AG139" s="305"/>
      <c r="AH139" s="305"/>
      <c r="AI139" s="305"/>
    </row>
    <row r="140" spans="7:35" ht="15" hidden="1" customHeight="1">
      <c r="G140" s="179"/>
      <c r="H140" s="179"/>
      <c r="I140" s="836"/>
      <c r="J140" s="85"/>
      <c r="K140" s="179"/>
      <c r="L140" s="111"/>
      <c r="M140" s="174" t="s">
        <v>13</v>
      </c>
      <c r="N140" s="174"/>
      <c r="O140" s="174"/>
      <c r="P140" s="174"/>
      <c r="Q140" s="174"/>
      <c r="R140" s="174"/>
      <c r="S140" s="174"/>
      <c r="T140" s="174"/>
      <c r="U140" s="278"/>
      <c r="V140" s="157"/>
      <c r="W140" s="186"/>
      <c r="X140" s="305"/>
      <c r="Y140" s="305"/>
      <c r="Z140" s="305"/>
      <c r="AA140" s="305"/>
      <c r="AB140" s="305"/>
      <c r="AC140" s="305"/>
      <c r="AD140" s="305"/>
      <c r="AE140" s="305"/>
      <c r="AF140" s="305"/>
      <c r="AG140" s="305"/>
      <c r="AH140" s="305"/>
      <c r="AI140" s="305"/>
    </row>
    <row r="141" spans="7:35" ht="15" hidden="1" customHeight="1">
      <c r="G141" s="178"/>
      <c r="H141" s="179"/>
      <c r="I141" s="179"/>
      <c r="J141" s="85"/>
      <c r="K141" s="179"/>
      <c r="L141" s="111"/>
      <c r="M141" s="163"/>
      <c r="N141" s="163"/>
      <c r="O141" s="163"/>
      <c r="P141" s="163"/>
      <c r="Q141" s="163"/>
      <c r="R141" s="163"/>
      <c r="S141" s="163"/>
      <c r="T141" s="163"/>
      <c r="U141" s="274"/>
      <c r="V141" s="157"/>
      <c r="W141" s="186"/>
      <c r="X141" s="305"/>
      <c r="Y141" s="305"/>
      <c r="Z141" s="305"/>
      <c r="AA141" s="305"/>
      <c r="AB141" s="305"/>
      <c r="AC141" s="305"/>
      <c r="AD141" s="305"/>
      <c r="AE141" s="305"/>
      <c r="AF141" s="305"/>
      <c r="AG141" s="305"/>
      <c r="AH141" s="305"/>
      <c r="AI141" s="305"/>
    </row>
    <row r="142" spans="7:35" ht="15" hidden="1" customHeight="1">
      <c r="G142" s="178"/>
      <c r="H142" s="179"/>
      <c r="I142" s="179"/>
      <c r="J142" s="85"/>
      <c r="K142" s="179"/>
      <c r="L142" s="111"/>
      <c r="M142" s="162" t="s">
        <v>19</v>
      </c>
      <c r="N142" s="162"/>
      <c r="O142" s="162"/>
      <c r="P142" s="162"/>
      <c r="Q142" s="162"/>
      <c r="R142" s="162"/>
      <c r="S142" s="162"/>
      <c r="T142" s="162"/>
      <c r="U142" s="275"/>
      <c r="V142" s="157"/>
      <c r="W142" s="186"/>
      <c r="X142" s="305"/>
      <c r="Y142" s="305"/>
      <c r="Z142" s="305"/>
      <c r="AA142" s="305"/>
      <c r="AB142" s="305"/>
      <c r="AC142" s="305"/>
      <c r="AD142" s="305"/>
      <c r="AE142" s="305"/>
      <c r="AF142" s="305"/>
      <c r="AG142" s="305"/>
      <c r="AH142" s="305"/>
      <c r="AI142" s="305"/>
    </row>
    <row r="143" spans="7:35" ht="15" hidden="1" customHeight="1">
      <c r="G143" s="178"/>
      <c r="H143" s="179"/>
      <c r="I143" s="179"/>
      <c r="J143" s="85"/>
      <c r="K143" s="179"/>
      <c r="L143" s="111"/>
      <c r="M143" s="161" t="s">
        <v>20</v>
      </c>
      <c r="N143" s="161"/>
      <c r="O143" s="161"/>
      <c r="P143" s="161"/>
      <c r="Q143" s="161"/>
      <c r="R143" s="161"/>
      <c r="S143" s="161"/>
      <c r="T143" s="161"/>
      <c r="U143" s="276"/>
      <c r="V143" s="157"/>
      <c r="W143" s="186"/>
      <c r="X143" s="305"/>
      <c r="Y143" s="305"/>
      <c r="Z143" s="305"/>
      <c r="AA143" s="305"/>
      <c r="AB143" s="305"/>
      <c r="AC143" s="305"/>
      <c r="AD143" s="305"/>
      <c r="AE143" s="305"/>
      <c r="AF143" s="305"/>
      <c r="AG143" s="305"/>
      <c r="AH143" s="305"/>
      <c r="AI143" s="305"/>
    </row>
    <row r="144" spans="7:35" ht="15" hidden="1" customHeight="1">
      <c r="G144" s="178"/>
      <c r="H144" s="179"/>
      <c r="I144" s="179"/>
      <c r="J144" s="85"/>
      <c r="K144" s="179"/>
      <c r="L144" s="111"/>
      <c r="M144" s="176" t="s">
        <v>21</v>
      </c>
      <c r="N144" s="176"/>
      <c r="O144" s="176"/>
      <c r="P144" s="176"/>
      <c r="Q144" s="176"/>
      <c r="R144" s="176"/>
      <c r="S144" s="176"/>
      <c r="T144" s="176"/>
      <c r="U144" s="279"/>
      <c r="V144" s="157"/>
      <c r="W144" s="186"/>
      <c r="X144" s="305"/>
      <c r="Y144" s="305"/>
      <c r="Z144" s="305"/>
      <c r="AA144" s="305"/>
      <c r="AB144" s="305"/>
      <c r="AC144" s="305"/>
      <c r="AD144" s="305"/>
      <c r="AE144" s="305"/>
      <c r="AF144" s="305"/>
      <c r="AG144" s="305"/>
      <c r="AH144" s="305"/>
      <c r="AI144" s="305"/>
    </row>
    <row r="145" spans="7:35" ht="17.100000000000001" hidden="1" customHeight="1">
      <c r="X145" s="305"/>
      <c r="Y145" s="305"/>
      <c r="Z145" s="305"/>
      <c r="AA145" s="305"/>
      <c r="AB145" s="305"/>
      <c r="AC145" s="305"/>
      <c r="AD145" s="305"/>
      <c r="AE145" s="305"/>
      <c r="AF145" s="305"/>
      <c r="AG145" s="305"/>
      <c r="AH145" s="305"/>
    </row>
    <row r="146" spans="7:35" s="33" customFormat="1" ht="17.100000000000001" hidden="1" customHeight="1">
      <c r="G146" s="33" t="s">
        <v>15</v>
      </c>
      <c r="I146" s="33" t="s">
        <v>187</v>
      </c>
      <c r="V146" s="182"/>
      <c r="X146" s="321"/>
      <c r="Y146" s="321"/>
      <c r="Z146" s="321"/>
      <c r="AA146" s="321"/>
      <c r="AB146" s="321"/>
      <c r="AC146" s="321"/>
      <c r="AD146" s="321"/>
      <c r="AE146" s="321"/>
      <c r="AF146" s="321"/>
      <c r="AG146" s="321"/>
      <c r="AH146" s="321"/>
    </row>
    <row r="147" spans="7:35" ht="17.100000000000001" hidden="1" customHeight="1">
      <c r="T147" s="126"/>
      <c r="U147" s="42"/>
      <c r="X147" s="305"/>
      <c r="Y147" s="305"/>
      <c r="Z147" s="305"/>
      <c r="AA147" s="305"/>
      <c r="AB147" s="305"/>
      <c r="AC147" s="305"/>
      <c r="AD147" s="305"/>
      <c r="AE147" s="305"/>
      <c r="AF147" s="305"/>
      <c r="AG147" s="305"/>
      <c r="AH147" s="305"/>
    </row>
    <row r="148" spans="7:35" ht="16.5" hidden="1" customHeight="1">
      <c r="G148" s="179"/>
      <c r="H148" s="179"/>
      <c r="I148" s="179"/>
      <c r="J148" s="179"/>
      <c r="K148" s="179"/>
      <c r="L148" s="207" t="s">
        <v>96</v>
      </c>
      <c r="M148" s="203" t="s">
        <v>23</v>
      </c>
      <c r="N148" s="208"/>
      <c r="O148" s="871"/>
      <c r="P148" s="872"/>
      <c r="Q148" s="872"/>
      <c r="R148" s="872"/>
      <c r="S148" s="872"/>
      <c r="T148" s="872"/>
      <c r="U148" s="872"/>
      <c r="V148" s="873"/>
      <c r="W148" s="187"/>
      <c r="X148" s="305"/>
      <c r="Y148" s="305"/>
      <c r="Z148" s="305"/>
      <c r="AA148" s="305"/>
      <c r="AB148" s="305"/>
      <c r="AC148" s="305"/>
      <c r="AD148" s="305"/>
      <c r="AE148" s="305"/>
      <c r="AF148" s="305"/>
      <c r="AG148" s="305"/>
      <c r="AH148" s="305"/>
      <c r="AI148" s="305"/>
    </row>
    <row r="149" spans="7:35" s="34" customFormat="1" ht="15" hidden="1" customHeight="1">
      <c r="G149" s="178"/>
      <c r="H149" s="177"/>
      <c r="I149" s="177"/>
      <c r="J149" s="180"/>
      <c r="L149" s="169" t="s">
        <v>297</v>
      </c>
      <c r="M149" s="158" t="s">
        <v>18</v>
      </c>
      <c r="N149" s="271"/>
      <c r="O149" s="871"/>
      <c r="P149" s="872"/>
      <c r="Q149" s="872"/>
      <c r="R149" s="872"/>
      <c r="S149" s="872"/>
      <c r="T149" s="872"/>
      <c r="U149" s="872"/>
      <c r="V149" s="873"/>
      <c r="W149" s="187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</row>
    <row r="150" spans="7:35" s="34" customFormat="1" ht="15" hidden="1" customHeight="1">
      <c r="G150" s="178"/>
      <c r="H150" s="177"/>
      <c r="I150" s="177"/>
      <c r="J150" s="180"/>
      <c r="L150" s="169" t="s">
        <v>8</v>
      </c>
      <c r="M150" s="159" t="s">
        <v>7</v>
      </c>
      <c r="N150" s="272"/>
      <c r="O150" s="871"/>
      <c r="P150" s="872"/>
      <c r="Q150" s="872"/>
      <c r="R150" s="872"/>
      <c r="S150" s="872"/>
      <c r="T150" s="872"/>
      <c r="U150" s="872"/>
      <c r="V150" s="873"/>
      <c r="W150" s="187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</row>
    <row r="151" spans="7:35" s="34" customFormat="1" ht="15" hidden="1" customHeight="1">
      <c r="G151" s="178"/>
      <c r="H151" s="177"/>
      <c r="I151" s="177"/>
      <c r="J151" s="180"/>
      <c r="L151" s="169" t="s">
        <v>11</v>
      </c>
      <c r="M151" s="160" t="s">
        <v>25</v>
      </c>
      <c r="N151" s="273"/>
      <c r="O151" s="871"/>
      <c r="P151" s="872"/>
      <c r="Q151" s="872"/>
      <c r="R151" s="872"/>
      <c r="S151" s="872"/>
      <c r="T151" s="872"/>
      <c r="U151" s="872"/>
      <c r="V151" s="873"/>
      <c r="W151" s="187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</row>
    <row r="152" spans="7:35" s="34" customFormat="1" ht="24.95" hidden="1" customHeight="1">
      <c r="G152" s="179"/>
      <c r="H152" s="177"/>
      <c r="I152" s="836"/>
      <c r="J152" s="180"/>
      <c r="L152" s="169" t="s">
        <v>12</v>
      </c>
      <c r="M152" s="171" t="s">
        <v>9</v>
      </c>
      <c r="N152" s="190"/>
      <c r="O152" s="822"/>
      <c r="P152" s="823"/>
      <c r="Q152" s="823"/>
      <c r="R152" s="823"/>
      <c r="S152" s="823"/>
      <c r="T152" s="823"/>
      <c r="U152" s="823"/>
      <c r="V152" s="824"/>
      <c r="W152" s="187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</row>
    <row r="153" spans="7:35" s="34" customFormat="1" ht="15" hidden="1" customHeight="1">
      <c r="G153" s="181"/>
      <c r="H153" s="177"/>
      <c r="I153" s="836"/>
      <c r="J153" s="837"/>
      <c r="L153" s="169" t="s">
        <v>22</v>
      </c>
      <c r="M153" s="172" t="s">
        <v>10</v>
      </c>
      <c r="N153" s="270"/>
      <c r="O153" s="883"/>
      <c r="P153" s="884"/>
      <c r="Q153" s="884"/>
      <c r="R153" s="884"/>
      <c r="S153" s="884"/>
      <c r="T153" s="884"/>
      <c r="U153" s="884"/>
      <c r="V153" s="885"/>
      <c r="W153" s="187"/>
      <c r="X153" s="296"/>
      <c r="Y153" s="315" t="str">
        <f>strCheckUnique(Z153:Z156)</f>
        <v/>
      </c>
      <c r="Z153" s="296"/>
      <c r="AA153" s="315"/>
      <c r="AB153" s="296"/>
      <c r="AC153" s="296"/>
      <c r="AD153" s="296"/>
      <c r="AE153" s="296"/>
      <c r="AF153" s="296"/>
      <c r="AG153" s="296"/>
      <c r="AH153" s="296"/>
      <c r="AI153" s="296"/>
    </row>
    <row r="154" spans="7:35" s="34" customFormat="1" ht="15.75" hidden="1" customHeight="1">
      <c r="G154" s="181"/>
      <c r="H154" s="177">
        <v>1</v>
      </c>
      <c r="I154" s="836"/>
      <c r="J154" s="837"/>
      <c r="K154" s="202"/>
      <c r="L154" s="170"/>
      <c r="M154" s="173"/>
      <c r="N154" s="204"/>
      <c r="O154" s="322"/>
      <c r="P154" s="191"/>
      <c r="Q154" s="191"/>
      <c r="R154" s="867"/>
      <c r="S154" s="905" t="s">
        <v>87</v>
      </c>
      <c r="T154" s="867"/>
      <c r="U154" s="865" t="s">
        <v>88</v>
      </c>
      <c r="V154" s="184"/>
      <c r="W154" s="187"/>
      <c r="X154" s="296" t="str">
        <f>strCheckDate(O155:V155)</f>
        <v/>
      </c>
      <c r="Y154" s="315"/>
      <c r="Z154" s="315" t="str">
        <f>IF(M154="","",M154 )</f>
        <v/>
      </c>
      <c r="AA154" s="315"/>
      <c r="AB154" s="315"/>
      <c r="AC154" s="315"/>
      <c r="AD154" s="296"/>
      <c r="AE154" s="296"/>
      <c r="AF154" s="296"/>
      <c r="AG154" s="296"/>
      <c r="AH154" s="296"/>
      <c r="AI154" s="296"/>
    </row>
    <row r="155" spans="7:35" s="34" customFormat="1" ht="0.2" hidden="1" customHeight="1">
      <c r="G155" s="181"/>
      <c r="H155" s="177"/>
      <c r="I155" s="836"/>
      <c r="J155" s="837"/>
      <c r="K155" s="202"/>
      <c r="L155" s="193"/>
      <c r="M155" s="204"/>
      <c r="N155" s="204"/>
      <c r="O155" s="204"/>
      <c r="P155" s="204"/>
      <c r="Q155" s="295" t="str">
        <f>R154 &amp; "-" &amp; T154</f>
        <v>-</v>
      </c>
      <c r="R155" s="868"/>
      <c r="S155" s="906"/>
      <c r="T155" s="868"/>
      <c r="U155" s="866"/>
      <c r="V155" s="184"/>
      <c r="W155" s="189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</row>
    <row r="156" spans="7:35" ht="15" hidden="1" customHeight="1">
      <c r="G156" s="181"/>
      <c r="H156" s="179"/>
      <c r="I156" s="836"/>
      <c r="J156" s="837"/>
      <c r="K156" s="179"/>
      <c r="L156" s="111"/>
      <c r="M156" s="175" t="s">
        <v>28</v>
      </c>
      <c r="N156" s="175"/>
      <c r="O156" s="175"/>
      <c r="P156" s="175"/>
      <c r="Q156" s="175"/>
      <c r="R156" s="175"/>
      <c r="S156" s="175"/>
      <c r="T156" s="175"/>
      <c r="U156" s="277"/>
      <c r="V156" s="157"/>
      <c r="W156" s="185"/>
      <c r="X156" s="305"/>
      <c r="Y156" s="305"/>
      <c r="Z156" s="305"/>
      <c r="AA156" s="305"/>
      <c r="AB156" s="305"/>
      <c r="AC156" s="305"/>
      <c r="AD156" s="305"/>
      <c r="AE156" s="305"/>
      <c r="AF156" s="305"/>
      <c r="AG156" s="305"/>
      <c r="AH156" s="305"/>
      <c r="AI156" s="305"/>
    </row>
    <row r="157" spans="7:35" ht="15" hidden="1" customHeight="1">
      <c r="G157" s="179"/>
      <c r="H157" s="179"/>
      <c r="I157" s="836"/>
      <c r="J157" s="85"/>
      <c r="K157" s="179"/>
      <c r="L157" s="111"/>
      <c r="M157" s="174" t="s">
        <v>13</v>
      </c>
      <c r="N157" s="174"/>
      <c r="O157" s="174"/>
      <c r="P157" s="174"/>
      <c r="Q157" s="174"/>
      <c r="R157" s="174"/>
      <c r="S157" s="174"/>
      <c r="T157" s="174"/>
      <c r="U157" s="278"/>
      <c r="V157" s="157"/>
      <c r="W157" s="186"/>
      <c r="X157" s="305"/>
      <c r="Y157" s="305"/>
      <c r="Z157" s="305"/>
      <c r="AA157" s="305"/>
      <c r="AB157" s="305"/>
      <c r="AC157" s="305"/>
      <c r="AD157" s="305"/>
      <c r="AE157" s="305"/>
      <c r="AF157" s="305"/>
      <c r="AG157" s="305"/>
      <c r="AH157" s="305"/>
      <c r="AI157" s="305"/>
    </row>
    <row r="158" spans="7:35" ht="15" hidden="1" customHeight="1">
      <c r="G158" s="178"/>
      <c r="H158" s="179"/>
      <c r="I158" s="179"/>
      <c r="J158" s="85"/>
      <c r="K158" s="179"/>
      <c r="L158" s="111"/>
      <c r="M158" s="163" t="s">
        <v>14</v>
      </c>
      <c r="N158" s="163"/>
      <c r="O158" s="163"/>
      <c r="P158" s="163"/>
      <c r="Q158" s="163"/>
      <c r="R158" s="163"/>
      <c r="S158" s="163"/>
      <c r="T158" s="163"/>
      <c r="U158" s="274"/>
      <c r="V158" s="157"/>
      <c r="W158" s="186"/>
      <c r="X158" s="305"/>
      <c r="Y158" s="305"/>
      <c r="Z158" s="305"/>
      <c r="AA158" s="305"/>
      <c r="AB158" s="305"/>
      <c r="AC158" s="305"/>
      <c r="AD158" s="305"/>
      <c r="AE158" s="305"/>
      <c r="AF158" s="305"/>
      <c r="AG158" s="305"/>
      <c r="AH158" s="305"/>
      <c r="AI158" s="305"/>
    </row>
    <row r="159" spans="7:35" ht="15" hidden="1" customHeight="1">
      <c r="G159" s="178"/>
      <c r="H159" s="179"/>
      <c r="I159" s="179"/>
      <c r="J159" s="85"/>
      <c r="K159" s="179"/>
      <c r="L159" s="111"/>
      <c r="M159" s="162" t="s">
        <v>19</v>
      </c>
      <c r="N159" s="162"/>
      <c r="O159" s="162"/>
      <c r="P159" s="162"/>
      <c r="Q159" s="162"/>
      <c r="R159" s="162"/>
      <c r="S159" s="162"/>
      <c r="T159" s="162"/>
      <c r="U159" s="275"/>
      <c r="V159" s="157"/>
      <c r="W159" s="186"/>
      <c r="X159" s="305"/>
      <c r="Y159" s="305"/>
      <c r="Z159" s="305"/>
      <c r="AA159" s="305"/>
      <c r="AB159" s="305"/>
      <c r="AC159" s="305"/>
      <c r="AD159" s="305"/>
      <c r="AE159" s="305"/>
      <c r="AF159" s="305"/>
      <c r="AG159" s="305"/>
      <c r="AH159" s="305"/>
      <c r="AI159" s="305"/>
    </row>
    <row r="160" spans="7:35" ht="15" hidden="1" customHeight="1">
      <c r="G160" s="178"/>
      <c r="H160" s="179"/>
      <c r="I160" s="179"/>
      <c r="J160" s="85"/>
      <c r="K160" s="179"/>
      <c r="L160" s="111"/>
      <c r="M160" s="161" t="s">
        <v>20</v>
      </c>
      <c r="N160" s="161"/>
      <c r="O160" s="161"/>
      <c r="P160" s="161"/>
      <c r="Q160" s="161"/>
      <c r="R160" s="161"/>
      <c r="S160" s="161"/>
      <c r="T160" s="161"/>
      <c r="U160" s="276"/>
      <c r="V160" s="157"/>
      <c r="W160" s="186"/>
      <c r="X160" s="305"/>
      <c r="Y160" s="305"/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</row>
    <row r="161" spans="1:50" ht="7.5" hidden="1" customHeight="1">
      <c r="G161" s="178"/>
      <c r="H161" s="179"/>
      <c r="I161" s="179"/>
      <c r="J161" s="85"/>
      <c r="K161" s="179"/>
      <c r="L161" s="111"/>
      <c r="M161" s="176" t="s">
        <v>21</v>
      </c>
      <c r="N161" s="176"/>
      <c r="O161" s="176"/>
      <c r="P161" s="176"/>
      <c r="Q161" s="176"/>
      <c r="R161" s="176"/>
      <c r="S161" s="176"/>
      <c r="T161" s="176"/>
      <c r="U161" s="279"/>
      <c r="V161" s="157"/>
      <c r="W161" s="186"/>
      <c r="X161" s="305"/>
      <c r="Y161" s="305"/>
      <c r="Z161" s="305"/>
      <c r="AA161" s="305"/>
      <c r="AB161" s="305"/>
      <c r="AC161" s="305"/>
      <c r="AD161" s="305"/>
      <c r="AE161" s="305"/>
      <c r="AF161" s="305"/>
      <c r="AG161" s="305"/>
      <c r="AH161" s="305"/>
      <c r="AI161" s="305"/>
    </row>
    <row r="163" spans="1:50" s="33" customFormat="1" ht="17.100000000000001" customHeight="1">
      <c r="A163" s="33" t="s">
        <v>15</v>
      </c>
      <c r="C163" s="33" t="s">
        <v>211</v>
      </c>
      <c r="AD163" s="182"/>
    </row>
    <row r="164" spans="1:50" ht="17.100000000000001" customHeight="1">
      <c r="AD164" s="42"/>
    </row>
    <row r="165" spans="1:50" ht="17.100000000000001" customHeight="1"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</row>
    <row r="166" spans="1:50" s="34" customFormat="1" ht="22.5">
      <c r="A166" s="832">
        <v>1</v>
      </c>
      <c r="B166" s="296"/>
      <c r="C166" s="296"/>
      <c r="D166" s="296"/>
      <c r="E166" s="296"/>
      <c r="F166" s="318"/>
      <c r="G166" s="318"/>
      <c r="H166" s="318"/>
      <c r="I166" s="96"/>
      <c r="J166" s="86"/>
      <c r="K166" s="86"/>
      <c r="L166" s="337">
        <f>mergeValue(A166)</f>
        <v>1</v>
      </c>
      <c r="M166" s="572" t="s">
        <v>23</v>
      </c>
      <c r="N166" s="869"/>
      <c r="O166" s="870"/>
      <c r="P166" s="870"/>
      <c r="Q166" s="870"/>
      <c r="R166" s="870"/>
      <c r="S166" s="870"/>
      <c r="T166" s="870"/>
      <c r="U166" s="870"/>
      <c r="V166" s="870"/>
      <c r="W166" s="870"/>
      <c r="X166" s="870"/>
      <c r="Y166" s="870"/>
      <c r="Z166" s="870"/>
      <c r="AA166" s="870"/>
      <c r="AB166" s="870"/>
      <c r="AC166" s="870"/>
      <c r="AD166" s="870"/>
      <c r="AE166" s="870"/>
      <c r="AF166" s="870"/>
      <c r="AG166" s="870"/>
      <c r="AH166" s="870"/>
      <c r="AI166" s="870"/>
      <c r="AJ166" s="870"/>
      <c r="AK166" s="870"/>
      <c r="AL166" s="849"/>
      <c r="AM166" s="604" t="s">
        <v>665</v>
      </c>
      <c r="AN166" s="296"/>
      <c r="AO166" s="296"/>
      <c r="AP166" s="296"/>
      <c r="AQ166" s="296"/>
      <c r="AR166" s="296"/>
      <c r="AS166" s="296"/>
      <c r="AT166" s="296"/>
      <c r="AU166" s="296"/>
      <c r="AV166" s="296"/>
      <c r="AW166" s="296"/>
      <c r="AX166" s="296"/>
    </row>
    <row r="167" spans="1:50" s="34" customFormat="1" ht="22.5">
      <c r="A167" s="832"/>
      <c r="B167" s="832">
        <v>1</v>
      </c>
      <c r="C167" s="296"/>
      <c r="D167" s="296"/>
      <c r="E167" s="296"/>
      <c r="F167" s="346"/>
      <c r="G167" s="562"/>
      <c r="H167" s="562"/>
      <c r="I167" s="218"/>
      <c r="J167" s="46"/>
      <c r="L167" s="337" t="str">
        <f>mergeValue(A167) &amp;"."&amp; mergeValue(B167)</f>
        <v>1.1</v>
      </c>
      <c r="M167" s="158" t="s">
        <v>18</v>
      </c>
      <c r="N167" s="903"/>
      <c r="O167" s="904"/>
      <c r="P167" s="904"/>
      <c r="Q167" s="904"/>
      <c r="R167" s="904"/>
      <c r="S167" s="904"/>
      <c r="T167" s="904"/>
      <c r="U167" s="904"/>
      <c r="V167" s="904"/>
      <c r="W167" s="904"/>
      <c r="X167" s="904"/>
      <c r="Y167" s="904"/>
      <c r="Z167" s="904"/>
      <c r="AA167" s="904"/>
      <c r="AB167" s="904"/>
      <c r="AC167" s="904"/>
      <c r="AD167" s="904"/>
      <c r="AE167" s="904"/>
      <c r="AF167" s="904"/>
      <c r="AG167" s="904"/>
      <c r="AH167" s="904"/>
      <c r="AI167" s="904"/>
      <c r="AJ167" s="904"/>
      <c r="AK167" s="904"/>
      <c r="AL167" s="852"/>
      <c r="AM167" s="603" t="s">
        <v>511</v>
      </c>
      <c r="AN167" s="296"/>
      <c r="AO167" s="296"/>
      <c r="AP167" s="296"/>
      <c r="AQ167" s="296"/>
      <c r="AR167" s="296"/>
      <c r="AS167" s="296"/>
      <c r="AT167" s="296"/>
      <c r="AU167" s="296"/>
      <c r="AV167" s="296"/>
      <c r="AW167" s="296"/>
      <c r="AX167" s="296"/>
    </row>
    <row r="168" spans="1:50" s="34" customFormat="1" ht="45">
      <c r="A168" s="832"/>
      <c r="B168" s="832"/>
      <c r="C168" s="832">
        <v>1</v>
      </c>
      <c r="D168" s="296"/>
      <c r="E168" s="296"/>
      <c r="F168" s="346"/>
      <c r="G168" s="562"/>
      <c r="H168" s="562"/>
      <c r="I168" s="218"/>
      <c r="J168" s="46"/>
      <c r="L168" s="337" t="str">
        <f>mergeValue(A168) &amp;"."&amp; mergeValue(B168)&amp;"."&amp; mergeValue(C168)</f>
        <v>1.1.1</v>
      </c>
      <c r="M168" s="159" t="s">
        <v>400</v>
      </c>
      <c r="N168" s="903"/>
      <c r="O168" s="904"/>
      <c r="P168" s="904"/>
      <c r="Q168" s="904"/>
      <c r="R168" s="904"/>
      <c r="S168" s="904"/>
      <c r="T168" s="904"/>
      <c r="U168" s="904"/>
      <c r="V168" s="904"/>
      <c r="W168" s="904"/>
      <c r="X168" s="904"/>
      <c r="Y168" s="904"/>
      <c r="Z168" s="904"/>
      <c r="AA168" s="904"/>
      <c r="AB168" s="904"/>
      <c r="AC168" s="904"/>
      <c r="AD168" s="904"/>
      <c r="AE168" s="904"/>
      <c r="AF168" s="904"/>
      <c r="AG168" s="904"/>
      <c r="AH168" s="904"/>
      <c r="AI168" s="904"/>
      <c r="AJ168" s="904"/>
      <c r="AK168" s="904"/>
      <c r="AL168" s="852"/>
      <c r="AM168" s="603" t="s">
        <v>633</v>
      </c>
      <c r="AN168" s="296"/>
      <c r="AO168" s="296"/>
      <c r="AP168" s="296"/>
      <c r="AQ168" s="296"/>
      <c r="AR168" s="296"/>
      <c r="AS168" s="296"/>
      <c r="AT168" s="296"/>
      <c r="AU168" s="296"/>
      <c r="AV168" s="296"/>
      <c r="AW168" s="296"/>
      <c r="AX168" s="296"/>
    </row>
    <row r="169" spans="1:50" s="34" customFormat="1" ht="20.100000000000001" customHeight="1">
      <c r="A169" s="832"/>
      <c r="B169" s="832"/>
      <c r="C169" s="832"/>
      <c r="D169" s="832">
        <v>1</v>
      </c>
      <c r="E169" s="296"/>
      <c r="F169" s="346"/>
      <c r="G169" s="562"/>
      <c r="H169" s="562"/>
      <c r="I169" s="836"/>
      <c r="J169" s="837"/>
      <c r="K169" s="810"/>
      <c r="L169" s="838" t="str">
        <f>mergeValue(A169) &amp;"."&amp; mergeValue(B169)&amp;"."&amp; mergeValue(C169)&amp;"."&amp; mergeValue(D169)</f>
        <v>1.1.1.1</v>
      </c>
      <c r="M169" s="839"/>
      <c r="N169" s="816" t="s">
        <v>87</v>
      </c>
      <c r="O169" s="833"/>
      <c r="P169" s="842" t="s">
        <v>96</v>
      </c>
      <c r="Q169" s="843"/>
      <c r="R169" s="816" t="s">
        <v>88</v>
      </c>
      <c r="S169" s="833"/>
      <c r="T169" s="840">
        <v>1</v>
      </c>
      <c r="U169" s="844"/>
      <c r="V169" s="816" t="s">
        <v>88</v>
      </c>
      <c r="W169" s="833"/>
      <c r="X169" s="840">
        <v>1</v>
      </c>
      <c r="Y169" s="841"/>
      <c r="Z169" s="816" t="s">
        <v>88</v>
      </c>
      <c r="AA169" s="190"/>
      <c r="AB169" s="112">
        <v>1</v>
      </c>
      <c r="AC169" s="416"/>
      <c r="AD169" s="558"/>
      <c r="AE169" s="558"/>
      <c r="AF169" s="558"/>
      <c r="AG169" s="558"/>
      <c r="AH169" s="560"/>
      <c r="AI169" s="561" t="s">
        <v>87</v>
      </c>
      <c r="AJ169" s="560"/>
      <c r="AK169" s="561" t="s">
        <v>88</v>
      </c>
      <c r="AL169" s="280"/>
      <c r="AM169" s="800" t="s">
        <v>668</v>
      </c>
      <c r="AN169" s="296" t="str">
        <f>strCheckDateOnDP(AD169:AL169,List06_9_DP)</f>
        <v/>
      </c>
      <c r="AO169" s="315" t="str">
        <f>IF(AND(COUNTIF(AP165:AP165,AP169)&gt;1,AP169&lt;&gt;""),"ErrUnique:HasDoubleConn","")</f>
        <v/>
      </c>
      <c r="AP169" s="315"/>
      <c r="AQ169" s="315"/>
      <c r="AR169" s="315"/>
      <c r="AS169" s="315"/>
      <c r="AT169" s="315"/>
      <c r="AU169" s="296"/>
      <c r="AV169" s="296"/>
      <c r="AW169" s="296"/>
      <c r="AX169" s="296"/>
    </row>
    <row r="170" spans="1:50" s="34" customFormat="1" ht="20.100000000000001" customHeight="1">
      <c r="A170" s="832"/>
      <c r="B170" s="832"/>
      <c r="C170" s="832"/>
      <c r="D170" s="832"/>
      <c r="E170" s="296"/>
      <c r="F170" s="346"/>
      <c r="G170" s="562"/>
      <c r="H170" s="562"/>
      <c r="I170" s="836"/>
      <c r="J170" s="837"/>
      <c r="K170" s="810"/>
      <c r="L170" s="838"/>
      <c r="M170" s="839"/>
      <c r="N170" s="816"/>
      <c r="O170" s="833"/>
      <c r="P170" s="842"/>
      <c r="Q170" s="843"/>
      <c r="R170" s="816"/>
      <c r="S170" s="833"/>
      <c r="T170" s="840"/>
      <c r="U170" s="845"/>
      <c r="V170" s="816"/>
      <c r="W170" s="833"/>
      <c r="X170" s="840"/>
      <c r="Y170" s="841"/>
      <c r="Z170" s="816"/>
      <c r="AA170" s="429"/>
      <c r="AB170" s="209"/>
      <c r="AC170" s="209"/>
      <c r="AD170" s="259"/>
      <c r="AE170" s="259"/>
      <c r="AF170" s="259"/>
      <c r="AG170" s="298" t="str">
        <f>AH169 &amp; "-" &amp; AJ169</f>
        <v>-</v>
      </c>
      <c r="AH170" s="298"/>
      <c r="AI170" s="298"/>
      <c r="AJ170" s="298"/>
      <c r="AK170" s="298" t="s">
        <v>88</v>
      </c>
      <c r="AL170" s="432"/>
      <c r="AM170" s="800"/>
      <c r="AN170" s="296"/>
      <c r="AO170" s="315"/>
      <c r="AP170" s="315"/>
      <c r="AQ170" s="315"/>
      <c r="AR170" s="315"/>
      <c r="AS170" s="315"/>
      <c r="AT170" s="315"/>
      <c r="AU170" s="296"/>
      <c r="AV170" s="296"/>
      <c r="AW170" s="296"/>
      <c r="AX170" s="296"/>
    </row>
    <row r="171" spans="1:50" s="34" customFormat="1" ht="20.100000000000001" customHeight="1">
      <c r="A171" s="832"/>
      <c r="B171" s="832"/>
      <c r="C171" s="832"/>
      <c r="D171" s="832"/>
      <c r="E171" s="296"/>
      <c r="F171" s="346"/>
      <c r="G171" s="562"/>
      <c r="H171" s="562"/>
      <c r="I171" s="836"/>
      <c r="J171" s="837"/>
      <c r="K171" s="810"/>
      <c r="L171" s="838"/>
      <c r="M171" s="839"/>
      <c r="N171" s="816"/>
      <c r="O171" s="833"/>
      <c r="P171" s="842"/>
      <c r="Q171" s="843"/>
      <c r="R171" s="816"/>
      <c r="S171" s="833"/>
      <c r="T171" s="840"/>
      <c r="U171" s="846"/>
      <c r="V171" s="816"/>
      <c r="W171" s="431"/>
      <c r="X171" s="176"/>
      <c r="Y171" s="209"/>
      <c r="Z171" s="258"/>
      <c r="AA171" s="258"/>
      <c r="AB171" s="258"/>
      <c r="AC171" s="258"/>
      <c r="AD171" s="259"/>
      <c r="AE171" s="259"/>
      <c r="AF171" s="259"/>
      <c r="AG171" s="259"/>
      <c r="AH171" s="260"/>
      <c r="AI171" s="197"/>
      <c r="AJ171" s="197"/>
      <c r="AK171" s="260"/>
      <c r="AL171" s="185"/>
      <c r="AM171" s="800"/>
      <c r="AN171" s="296"/>
      <c r="AO171" s="315"/>
      <c r="AP171" s="315"/>
      <c r="AQ171" s="315"/>
      <c r="AR171" s="315"/>
      <c r="AS171" s="315"/>
      <c r="AT171" s="315"/>
      <c r="AU171" s="296"/>
      <c r="AV171" s="296"/>
      <c r="AW171" s="296"/>
      <c r="AX171" s="296"/>
    </row>
    <row r="172" spans="1:50" s="34" customFormat="1" ht="20.100000000000001" customHeight="1">
      <c r="A172" s="832"/>
      <c r="B172" s="832"/>
      <c r="C172" s="832"/>
      <c r="D172" s="832"/>
      <c r="E172" s="296"/>
      <c r="F172" s="346"/>
      <c r="G172" s="562"/>
      <c r="H172" s="562"/>
      <c r="I172" s="836"/>
      <c r="J172" s="837"/>
      <c r="K172" s="810"/>
      <c r="L172" s="838"/>
      <c r="M172" s="839"/>
      <c r="N172" s="816"/>
      <c r="O172" s="833"/>
      <c r="P172" s="842"/>
      <c r="Q172" s="843"/>
      <c r="R172" s="816"/>
      <c r="S172" s="261"/>
      <c r="T172" s="263"/>
      <c r="U172" s="262"/>
      <c r="V172" s="258"/>
      <c r="W172" s="258"/>
      <c r="X172" s="258"/>
      <c r="Y172" s="258"/>
      <c r="Z172" s="258"/>
      <c r="AA172" s="258"/>
      <c r="AB172" s="258"/>
      <c r="AC172" s="258"/>
      <c r="AD172" s="259"/>
      <c r="AE172" s="259"/>
      <c r="AF172" s="259"/>
      <c r="AG172" s="259"/>
      <c r="AH172" s="260"/>
      <c r="AI172" s="197"/>
      <c r="AJ172" s="197"/>
      <c r="AK172" s="260"/>
      <c r="AL172" s="185"/>
      <c r="AM172" s="800"/>
      <c r="AN172" s="296"/>
      <c r="AO172" s="315"/>
      <c r="AP172" s="315"/>
      <c r="AQ172" s="315"/>
      <c r="AR172" s="315"/>
      <c r="AS172" s="315"/>
      <c r="AT172" s="315"/>
      <c r="AU172" s="296"/>
      <c r="AV172" s="296"/>
      <c r="AW172" s="296"/>
      <c r="AX172" s="296"/>
    </row>
    <row r="173" spans="1:50" ht="20.100000000000001" customHeight="1">
      <c r="A173" s="832"/>
      <c r="B173" s="832"/>
      <c r="C173" s="832"/>
      <c r="D173" s="832"/>
      <c r="E173" s="348"/>
      <c r="F173" s="349"/>
      <c r="G173" s="348"/>
      <c r="H173" s="348"/>
      <c r="I173" s="836"/>
      <c r="J173" s="837"/>
      <c r="K173" s="810"/>
      <c r="L173" s="838"/>
      <c r="M173" s="839"/>
      <c r="N173" s="816"/>
      <c r="O173" s="430"/>
      <c r="P173" s="163"/>
      <c r="Q173" s="209" t="s">
        <v>408</v>
      </c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264"/>
      <c r="AM173" s="800"/>
      <c r="AN173" s="305"/>
      <c r="AO173" s="305"/>
      <c r="AP173" s="316"/>
      <c r="AQ173" s="316"/>
      <c r="AR173" s="316"/>
      <c r="AS173" s="316"/>
      <c r="AT173" s="316"/>
      <c r="AU173" s="305"/>
      <c r="AV173" s="305"/>
      <c r="AW173" s="305"/>
      <c r="AX173" s="305"/>
    </row>
    <row r="174" spans="1:50" ht="15" customHeight="1">
      <c r="A174" s="832"/>
      <c r="B174" s="832"/>
      <c r="C174" s="832"/>
      <c r="D174" s="348"/>
      <c r="E174" s="348"/>
      <c r="F174" s="346"/>
      <c r="G174" s="348"/>
      <c r="H174" s="348"/>
      <c r="I174" s="179"/>
      <c r="J174" s="85"/>
      <c r="K174" s="179"/>
      <c r="L174" s="326"/>
      <c r="M174" s="162" t="s">
        <v>5</v>
      </c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85"/>
      <c r="AM174" s="800"/>
      <c r="AN174" s="305"/>
      <c r="AO174" s="305"/>
      <c r="AP174" s="316"/>
      <c r="AQ174" s="316"/>
      <c r="AR174" s="316"/>
      <c r="AS174" s="316"/>
      <c r="AT174" s="316"/>
      <c r="AU174" s="305"/>
      <c r="AV174" s="305"/>
      <c r="AW174" s="305"/>
      <c r="AX174" s="305"/>
    </row>
    <row r="175" spans="1:50" ht="15" customHeight="1">
      <c r="A175" s="832"/>
      <c r="B175" s="832"/>
      <c r="C175" s="348"/>
      <c r="D175" s="348"/>
      <c r="E175" s="348"/>
      <c r="F175" s="346"/>
      <c r="G175" s="348"/>
      <c r="H175" s="348"/>
      <c r="I175" s="179"/>
      <c r="J175" s="85"/>
      <c r="K175" s="179"/>
      <c r="L175" s="111"/>
      <c r="M175" s="161" t="s">
        <v>401</v>
      </c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56"/>
      <c r="AE175" s="156"/>
      <c r="AF175" s="156"/>
      <c r="AG175" s="156"/>
      <c r="AH175" s="260"/>
      <c r="AI175" s="197"/>
      <c r="AJ175" s="196"/>
      <c r="AK175" s="161"/>
      <c r="AL175" s="197"/>
      <c r="AM175" s="185"/>
      <c r="AN175" s="305"/>
      <c r="AO175" s="305"/>
      <c r="AP175" s="305"/>
      <c r="AQ175" s="305"/>
      <c r="AR175" s="305"/>
      <c r="AS175" s="305"/>
      <c r="AT175" s="305"/>
      <c r="AU175" s="305"/>
      <c r="AV175" s="305"/>
      <c r="AW175" s="305"/>
      <c r="AX175" s="305"/>
    </row>
    <row r="176" spans="1:50" ht="15" customHeight="1">
      <c r="A176" s="832"/>
      <c r="B176" s="348"/>
      <c r="C176" s="348"/>
      <c r="D176" s="348"/>
      <c r="E176" s="348"/>
      <c r="F176" s="346"/>
      <c r="G176" s="348"/>
      <c r="H176" s="348"/>
      <c r="I176" s="179"/>
      <c r="J176" s="85"/>
      <c r="K176" s="179"/>
      <c r="L176" s="111"/>
      <c r="M176" s="176" t="s">
        <v>21</v>
      </c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  <c r="AA176" s="176"/>
      <c r="AB176" s="176"/>
      <c r="AC176" s="176"/>
      <c r="AD176" s="156"/>
      <c r="AE176" s="156"/>
      <c r="AF176" s="156"/>
      <c r="AG176" s="156"/>
      <c r="AH176" s="260"/>
      <c r="AI176" s="197"/>
      <c r="AJ176" s="196"/>
      <c r="AK176" s="161"/>
      <c r="AL176" s="197"/>
      <c r="AM176" s="185"/>
      <c r="AN176" s="305"/>
      <c r="AO176" s="305"/>
      <c r="AP176" s="305"/>
      <c r="AQ176" s="305"/>
      <c r="AR176" s="305"/>
      <c r="AS176" s="305"/>
      <c r="AT176" s="305"/>
      <c r="AU176" s="305"/>
      <c r="AV176" s="305"/>
      <c r="AW176" s="305"/>
      <c r="AX176" s="305"/>
    </row>
    <row r="177" spans="1:50" ht="15" customHeight="1">
      <c r="F177" s="178"/>
      <c r="G177" s="179"/>
      <c r="H177" s="179"/>
      <c r="I177" s="219"/>
      <c r="J177" s="85"/>
      <c r="L177" s="111"/>
      <c r="M177" s="209" t="s">
        <v>311</v>
      </c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  <c r="AA177" s="209"/>
      <c r="AB177" s="209"/>
      <c r="AC177" s="209"/>
      <c r="AD177" s="156"/>
      <c r="AE177" s="156"/>
      <c r="AF177" s="156"/>
      <c r="AG177" s="156"/>
      <c r="AH177" s="260"/>
      <c r="AI177" s="197"/>
      <c r="AJ177" s="196"/>
      <c r="AK177" s="161"/>
      <c r="AL177" s="197"/>
      <c r="AM177" s="185"/>
      <c r="AN177" s="305"/>
      <c r="AO177" s="305"/>
      <c r="AP177" s="305"/>
      <c r="AQ177" s="305"/>
      <c r="AR177" s="305"/>
      <c r="AS177" s="305"/>
      <c r="AT177" s="305"/>
      <c r="AU177" s="305"/>
      <c r="AV177" s="305"/>
      <c r="AW177" s="305"/>
      <c r="AX177" s="305"/>
    </row>
    <row r="178" spans="1:50" ht="15" customHeight="1">
      <c r="G178" s="178"/>
      <c r="H178" s="179"/>
      <c r="I178" s="179"/>
      <c r="J178" s="85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  <c r="AA178" s="179"/>
      <c r="AB178" s="179"/>
      <c r="AC178" s="179"/>
      <c r="AD178" s="179"/>
      <c r="AE178" s="179"/>
      <c r="AF178" s="179"/>
      <c r="AG178" s="179"/>
      <c r="AH178" s="179"/>
      <c r="AI178" s="179"/>
      <c r="AJ178" s="179"/>
      <c r="AK178" s="179"/>
      <c r="AL178" s="305"/>
      <c r="AM178" s="305"/>
      <c r="AN178" s="305"/>
      <c r="AO178" s="305"/>
      <c r="AP178" s="305"/>
      <c r="AQ178" s="305"/>
      <c r="AR178" s="305"/>
      <c r="AS178" s="305"/>
      <c r="AT178" s="305"/>
      <c r="AU178" s="305"/>
    </row>
    <row r="179" spans="1:50" s="33" customFormat="1" ht="17.100000000000001" customHeight="1">
      <c r="A179" s="33" t="s">
        <v>15</v>
      </c>
      <c r="C179" s="33" t="s">
        <v>212</v>
      </c>
      <c r="T179" s="182"/>
    </row>
    <row r="180" spans="1:50" ht="17.100000000000001" customHeight="1"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</row>
    <row r="181" spans="1:50" s="34" customFormat="1" ht="22.5" customHeight="1">
      <c r="A181" s="832">
        <v>1</v>
      </c>
      <c r="B181" s="296"/>
      <c r="C181" s="296"/>
      <c r="D181" s="296"/>
      <c r="E181" s="296"/>
      <c r="F181" s="318"/>
      <c r="G181" s="318"/>
      <c r="H181" s="318"/>
      <c r="I181" s="96"/>
      <c r="J181" s="86"/>
      <c r="K181" s="86"/>
      <c r="L181" s="337">
        <f>mergeValue(A181)</f>
        <v>1</v>
      </c>
      <c r="M181" s="208" t="s">
        <v>23</v>
      </c>
      <c r="N181" s="869"/>
      <c r="O181" s="870"/>
      <c r="P181" s="870"/>
      <c r="Q181" s="870"/>
      <c r="R181" s="870"/>
      <c r="S181" s="870"/>
      <c r="T181" s="870"/>
      <c r="U181" s="870"/>
      <c r="V181" s="870"/>
      <c r="W181" s="870"/>
      <c r="X181" s="870"/>
      <c r="Y181" s="870"/>
      <c r="Z181" s="870"/>
      <c r="AA181" s="870"/>
      <c r="AB181" s="870"/>
      <c r="AC181" s="870"/>
      <c r="AD181" s="870"/>
      <c r="AE181" s="870"/>
      <c r="AF181" s="870"/>
      <c r="AG181" s="870"/>
      <c r="AH181" s="870"/>
      <c r="AI181" s="870"/>
      <c r="AJ181" s="870"/>
      <c r="AK181" s="849"/>
      <c r="AL181" s="604" t="s">
        <v>665</v>
      </c>
      <c r="AM181" s="296"/>
      <c r="AN181" s="296"/>
      <c r="AO181" s="296"/>
      <c r="AP181" s="296"/>
      <c r="AQ181" s="296"/>
      <c r="AR181" s="296"/>
      <c r="AS181" s="296"/>
      <c r="AT181" s="296"/>
      <c r="AU181" s="296"/>
      <c r="AV181" s="296"/>
      <c r="AW181" s="296"/>
    </row>
    <row r="182" spans="1:50" s="34" customFormat="1" ht="22.5" customHeight="1">
      <c r="A182" s="832"/>
      <c r="B182" s="832">
        <v>1</v>
      </c>
      <c r="C182" s="296"/>
      <c r="D182" s="296"/>
      <c r="E182" s="296"/>
      <c r="F182" s="346"/>
      <c r="G182" s="562"/>
      <c r="H182" s="562"/>
      <c r="I182" s="218"/>
      <c r="J182" s="46"/>
      <c r="L182" s="337" t="str">
        <f>mergeValue(A182) &amp;"."&amp; mergeValue(B182)</f>
        <v>1.1</v>
      </c>
      <c r="M182" s="158" t="s">
        <v>18</v>
      </c>
      <c r="N182" s="903"/>
      <c r="O182" s="904"/>
      <c r="P182" s="904"/>
      <c r="Q182" s="904"/>
      <c r="R182" s="904"/>
      <c r="S182" s="904"/>
      <c r="T182" s="904"/>
      <c r="U182" s="904"/>
      <c r="V182" s="904"/>
      <c r="W182" s="904"/>
      <c r="X182" s="904"/>
      <c r="Y182" s="904"/>
      <c r="Z182" s="904"/>
      <c r="AA182" s="904"/>
      <c r="AB182" s="904"/>
      <c r="AC182" s="904"/>
      <c r="AD182" s="904"/>
      <c r="AE182" s="904"/>
      <c r="AF182" s="904"/>
      <c r="AG182" s="904"/>
      <c r="AH182" s="904"/>
      <c r="AI182" s="904"/>
      <c r="AJ182" s="904"/>
      <c r="AK182" s="852"/>
      <c r="AL182" s="603" t="s">
        <v>511</v>
      </c>
      <c r="AM182" s="296"/>
      <c r="AN182" s="296"/>
      <c r="AO182" s="296"/>
      <c r="AP182" s="296"/>
      <c r="AQ182" s="296"/>
      <c r="AR182" s="296"/>
      <c r="AS182" s="296"/>
      <c r="AT182" s="296"/>
      <c r="AU182" s="296"/>
      <c r="AV182" s="296"/>
      <c r="AW182" s="296"/>
    </row>
    <row r="183" spans="1:50" s="34" customFormat="1" ht="45" customHeight="1">
      <c r="A183" s="832"/>
      <c r="B183" s="832"/>
      <c r="C183" s="832">
        <v>1</v>
      </c>
      <c r="D183" s="296"/>
      <c r="E183" s="296"/>
      <c r="F183" s="346"/>
      <c r="G183" s="562"/>
      <c r="H183" s="562"/>
      <c r="I183" s="218"/>
      <c r="J183" s="46"/>
      <c r="L183" s="337" t="str">
        <f>mergeValue(A183) &amp;"."&amp; mergeValue(B183)&amp;"."&amp; mergeValue(C183)</f>
        <v>1.1.1</v>
      </c>
      <c r="M183" s="159" t="s">
        <v>400</v>
      </c>
      <c r="N183" s="903"/>
      <c r="O183" s="904"/>
      <c r="P183" s="904"/>
      <c r="Q183" s="904"/>
      <c r="R183" s="904"/>
      <c r="S183" s="904"/>
      <c r="T183" s="904"/>
      <c r="U183" s="904"/>
      <c r="V183" s="904"/>
      <c r="W183" s="904"/>
      <c r="X183" s="904"/>
      <c r="Y183" s="904"/>
      <c r="Z183" s="904"/>
      <c r="AA183" s="904"/>
      <c r="AB183" s="904"/>
      <c r="AC183" s="904"/>
      <c r="AD183" s="904"/>
      <c r="AE183" s="904"/>
      <c r="AF183" s="904"/>
      <c r="AG183" s="904"/>
      <c r="AH183" s="904"/>
      <c r="AI183" s="904"/>
      <c r="AJ183" s="904"/>
      <c r="AK183" s="852"/>
      <c r="AL183" s="603" t="s">
        <v>633</v>
      </c>
      <c r="AM183" s="296"/>
      <c r="AN183" s="296"/>
      <c r="AO183" s="296"/>
      <c r="AP183" s="296"/>
      <c r="AQ183" s="296"/>
      <c r="AR183" s="296"/>
      <c r="AS183" s="296"/>
      <c r="AT183" s="296"/>
      <c r="AU183" s="296"/>
      <c r="AV183" s="296"/>
      <c r="AW183" s="296"/>
    </row>
    <row r="184" spans="1:50" s="34" customFormat="1" ht="20.100000000000001" customHeight="1">
      <c r="A184" s="832"/>
      <c r="B184" s="832"/>
      <c r="C184" s="832"/>
      <c r="D184" s="832">
        <v>1</v>
      </c>
      <c r="E184" s="296"/>
      <c r="F184" s="346"/>
      <c r="G184" s="562"/>
      <c r="H184" s="562"/>
      <c r="I184" s="836"/>
      <c r="J184" s="837"/>
      <c r="K184" s="810"/>
      <c r="L184" s="851" t="str">
        <f>mergeValue(A184) &amp;"."&amp; mergeValue(B184)&amp;"."&amp; mergeValue(C184)&amp;"."&amp; mergeValue(D184)</f>
        <v>1.1.1.1</v>
      </c>
      <c r="M184" s="853"/>
      <c r="N184" s="855"/>
      <c r="O184" s="842" t="s">
        <v>96</v>
      </c>
      <c r="P184" s="843"/>
      <c r="Q184" s="816" t="s">
        <v>88</v>
      </c>
      <c r="R184" s="833"/>
      <c r="S184" s="840">
        <v>1</v>
      </c>
      <c r="T184" s="844"/>
      <c r="U184" s="816" t="s">
        <v>88</v>
      </c>
      <c r="V184" s="833"/>
      <c r="W184" s="840" t="s">
        <v>96</v>
      </c>
      <c r="X184" s="841"/>
      <c r="Y184" s="816" t="s">
        <v>88</v>
      </c>
      <c r="Z184" s="190"/>
      <c r="AA184" s="112">
        <v>1</v>
      </c>
      <c r="AB184" s="416"/>
      <c r="AC184" s="558"/>
      <c r="AD184" s="558"/>
      <c r="AE184" s="559"/>
      <c r="AF184" s="558"/>
      <c r="AG184" s="560"/>
      <c r="AH184" s="561" t="s">
        <v>87</v>
      </c>
      <c r="AI184" s="560"/>
      <c r="AJ184" s="561" t="s">
        <v>88</v>
      </c>
      <c r="AK184" s="280"/>
      <c r="AL184" s="800" t="s">
        <v>668</v>
      </c>
      <c r="AM184" s="296" t="str">
        <f>strCheckDateOnDP(AC184:AK184,List06_10_DP)</f>
        <v/>
      </c>
      <c r="AN184" s="315" t="str">
        <f>IF(AND(COUNTIF(AO180:AO180,AO184)&gt;1,AO184&lt;&gt;""),"ErrUnique:HasDoubleConn","")</f>
        <v/>
      </c>
      <c r="AO184" s="315"/>
      <c r="AP184" s="315"/>
      <c r="AQ184" s="315"/>
      <c r="AR184" s="315"/>
      <c r="AS184" s="315"/>
      <c r="AT184" s="296"/>
      <c r="AU184" s="296"/>
      <c r="AV184" s="296"/>
      <c r="AW184" s="296"/>
    </row>
    <row r="185" spans="1:50" s="34" customFormat="1" ht="20.100000000000001" customHeight="1">
      <c r="A185" s="832"/>
      <c r="B185" s="832"/>
      <c r="C185" s="832"/>
      <c r="D185" s="832"/>
      <c r="E185" s="296"/>
      <c r="F185" s="346"/>
      <c r="G185" s="562"/>
      <c r="H185" s="562"/>
      <c r="I185" s="836"/>
      <c r="J185" s="837"/>
      <c r="K185" s="810"/>
      <c r="L185" s="838"/>
      <c r="M185" s="854"/>
      <c r="N185" s="855"/>
      <c r="O185" s="842"/>
      <c r="P185" s="843"/>
      <c r="Q185" s="816"/>
      <c r="R185" s="833"/>
      <c r="S185" s="840"/>
      <c r="T185" s="845"/>
      <c r="U185" s="816"/>
      <c r="V185" s="833"/>
      <c r="W185" s="840"/>
      <c r="X185" s="841"/>
      <c r="Y185" s="816"/>
      <c r="Z185" s="429"/>
      <c r="AA185" s="209"/>
      <c r="AB185" s="209"/>
      <c r="AC185" s="259"/>
      <c r="AD185" s="259"/>
      <c r="AE185" s="259"/>
      <c r="AF185" s="298" t="str">
        <f>AG184 &amp; "-" &amp; AI184</f>
        <v>-</v>
      </c>
      <c r="AG185" s="298"/>
      <c r="AH185" s="298"/>
      <c r="AI185" s="298"/>
      <c r="AJ185" s="298" t="s">
        <v>88</v>
      </c>
      <c r="AK185" s="432"/>
      <c r="AL185" s="800"/>
      <c r="AM185" s="296"/>
      <c r="AN185" s="315"/>
      <c r="AO185" s="315"/>
      <c r="AP185" s="315"/>
      <c r="AQ185" s="315"/>
      <c r="AR185" s="315"/>
      <c r="AS185" s="315"/>
      <c r="AT185" s="296"/>
      <c r="AU185" s="296"/>
      <c r="AV185" s="296"/>
      <c r="AW185" s="296"/>
    </row>
    <row r="186" spans="1:50" s="34" customFormat="1" ht="20.100000000000001" customHeight="1">
      <c r="A186" s="832"/>
      <c r="B186" s="832"/>
      <c r="C186" s="832"/>
      <c r="D186" s="832"/>
      <c r="E186" s="296"/>
      <c r="F186" s="346"/>
      <c r="G186" s="562"/>
      <c r="H186" s="562"/>
      <c r="I186" s="836"/>
      <c r="J186" s="837"/>
      <c r="K186" s="810"/>
      <c r="L186" s="838"/>
      <c r="M186" s="854"/>
      <c r="N186" s="855"/>
      <c r="O186" s="842"/>
      <c r="P186" s="843"/>
      <c r="Q186" s="816"/>
      <c r="R186" s="833"/>
      <c r="S186" s="840"/>
      <c r="T186" s="846"/>
      <c r="U186" s="816"/>
      <c r="V186" s="431"/>
      <c r="W186" s="176"/>
      <c r="X186" s="209"/>
      <c r="Y186" s="258"/>
      <c r="Z186" s="258"/>
      <c r="AA186" s="258"/>
      <c r="AB186" s="258"/>
      <c r="AC186" s="259"/>
      <c r="AD186" s="259"/>
      <c r="AE186" s="259"/>
      <c r="AF186" s="259"/>
      <c r="AG186" s="260"/>
      <c r="AH186" s="197"/>
      <c r="AI186" s="197"/>
      <c r="AJ186" s="260"/>
      <c r="AK186" s="185"/>
      <c r="AL186" s="800"/>
      <c r="AM186" s="296"/>
      <c r="AN186" s="315"/>
      <c r="AO186" s="315"/>
      <c r="AP186" s="315"/>
      <c r="AQ186" s="315"/>
      <c r="AR186" s="315"/>
      <c r="AS186" s="315"/>
      <c r="AT186" s="296"/>
      <c r="AU186" s="296"/>
      <c r="AV186" s="296"/>
      <c r="AW186" s="296"/>
    </row>
    <row r="187" spans="1:50" s="34" customFormat="1" ht="20.100000000000001" customHeight="1">
      <c r="A187" s="832"/>
      <c r="B187" s="832"/>
      <c r="C187" s="832"/>
      <c r="D187" s="832"/>
      <c r="E187" s="296"/>
      <c r="F187" s="346"/>
      <c r="G187" s="562"/>
      <c r="H187" s="562"/>
      <c r="I187" s="836"/>
      <c r="J187" s="837"/>
      <c r="K187" s="810"/>
      <c r="L187" s="838"/>
      <c r="M187" s="854"/>
      <c r="N187" s="855"/>
      <c r="O187" s="842"/>
      <c r="P187" s="843"/>
      <c r="Q187" s="816"/>
      <c r="R187" s="261"/>
      <c r="S187" s="263"/>
      <c r="T187" s="262"/>
      <c r="U187" s="258"/>
      <c r="V187" s="258"/>
      <c r="W187" s="258"/>
      <c r="X187" s="258"/>
      <c r="Y187" s="258"/>
      <c r="Z187" s="258"/>
      <c r="AA187" s="258"/>
      <c r="AB187" s="258"/>
      <c r="AC187" s="259"/>
      <c r="AD187" s="259"/>
      <c r="AE187" s="259"/>
      <c r="AF187" s="259"/>
      <c r="AG187" s="260"/>
      <c r="AH187" s="197"/>
      <c r="AI187" s="197"/>
      <c r="AJ187" s="260"/>
      <c r="AK187" s="185"/>
      <c r="AL187" s="800"/>
      <c r="AM187" s="296"/>
      <c r="AN187" s="315"/>
      <c r="AO187" s="315"/>
      <c r="AP187" s="315"/>
      <c r="AQ187" s="315"/>
      <c r="AR187" s="315"/>
      <c r="AS187" s="315"/>
      <c r="AT187" s="296"/>
      <c r="AU187" s="296"/>
      <c r="AV187" s="296"/>
      <c r="AW187" s="296"/>
    </row>
    <row r="188" spans="1:50" ht="20.100000000000001" customHeight="1">
      <c r="A188" s="832"/>
      <c r="B188" s="832"/>
      <c r="C188" s="832"/>
      <c r="D188" s="832"/>
      <c r="E188" s="348"/>
      <c r="F188" s="349"/>
      <c r="G188" s="348"/>
      <c r="H188" s="348"/>
      <c r="I188" s="836"/>
      <c r="J188" s="837"/>
      <c r="K188" s="810"/>
      <c r="L188" s="838"/>
      <c r="M188" s="854"/>
      <c r="N188" s="430"/>
      <c r="O188" s="163"/>
      <c r="P188" s="209" t="s">
        <v>408</v>
      </c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264"/>
      <c r="AL188" s="800"/>
      <c r="AM188" s="305"/>
      <c r="AN188" s="305"/>
      <c r="AO188" s="316"/>
      <c r="AP188" s="316"/>
      <c r="AQ188" s="316"/>
      <c r="AR188" s="316"/>
      <c r="AS188" s="316"/>
      <c r="AT188" s="305"/>
      <c r="AU188" s="305"/>
      <c r="AV188" s="305"/>
      <c r="AW188" s="305"/>
    </row>
    <row r="189" spans="1:50" ht="15" customHeight="1">
      <c r="A189" s="832"/>
      <c r="B189" s="832"/>
      <c r="C189" s="832"/>
      <c r="D189" s="348"/>
      <c r="E189" s="348"/>
      <c r="F189" s="346"/>
      <c r="G189" s="348"/>
      <c r="H189" s="348"/>
      <c r="I189" s="179"/>
      <c r="J189" s="85"/>
      <c r="K189" s="179"/>
      <c r="L189" s="326"/>
      <c r="M189" s="162" t="s">
        <v>5</v>
      </c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85"/>
      <c r="AL189" s="800"/>
      <c r="AM189" s="305"/>
      <c r="AN189" s="305"/>
      <c r="AO189" s="316"/>
      <c r="AP189" s="316"/>
      <c r="AQ189" s="316"/>
      <c r="AR189" s="316"/>
      <c r="AS189" s="316"/>
      <c r="AT189" s="305"/>
      <c r="AU189" s="305"/>
      <c r="AV189" s="305"/>
      <c r="AW189" s="305"/>
    </row>
    <row r="190" spans="1:50" ht="15" customHeight="1">
      <c r="A190" s="832"/>
      <c r="B190" s="832"/>
      <c r="C190" s="348"/>
      <c r="D190" s="348"/>
      <c r="E190" s="348"/>
      <c r="F190" s="346"/>
      <c r="G190" s="348"/>
      <c r="H190" s="348"/>
      <c r="I190" s="179"/>
      <c r="J190" s="85"/>
      <c r="K190" s="179"/>
      <c r="L190" s="111"/>
      <c r="M190" s="161" t="s">
        <v>401</v>
      </c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56"/>
      <c r="AD190" s="156"/>
      <c r="AE190" s="156"/>
      <c r="AF190" s="156"/>
      <c r="AG190" s="260"/>
      <c r="AH190" s="162"/>
      <c r="AI190" s="196"/>
      <c r="AJ190" s="161"/>
      <c r="AK190" s="197"/>
      <c r="AL190" s="185"/>
      <c r="AM190" s="305"/>
      <c r="AN190" s="305"/>
      <c r="AO190" s="305"/>
      <c r="AP190" s="305"/>
      <c r="AQ190" s="305"/>
      <c r="AR190" s="305"/>
      <c r="AS190" s="305"/>
      <c r="AT190" s="305"/>
      <c r="AU190" s="305"/>
      <c r="AV190" s="305"/>
      <c r="AW190" s="305"/>
    </row>
    <row r="191" spans="1:50" ht="15" customHeight="1">
      <c r="A191" s="832"/>
      <c r="B191" s="348"/>
      <c r="C191" s="348"/>
      <c r="D191" s="348"/>
      <c r="E191" s="348"/>
      <c r="F191" s="346"/>
      <c r="G191" s="348"/>
      <c r="H191" s="348"/>
      <c r="I191" s="179"/>
      <c r="J191" s="85"/>
      <c r="K191" s="179"/>
      <c r="L191" s="111"/>
      <c r="M191" s="176" t="s">
        <v>21</v>
      </c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  <c r="AA191" s="176"/>
      <c r="AB191" s="176"/>
      <c r="AC191" s="156"/>
      <c r="AD191" s="156"/>
      <c r="AE191" s="156"/>
      <c r="AF191" s="156"/>
      <c r="AG191" s="260"/>
      <c r="AH191" s="162"/>
      <c r="AI191" s="196"/>
      <c r="AJ191" s="161"/>
      <c r="AK191" s="197"/>
      <c r="AL191" s="185"/>
      <c r="AM191" s="305"/>
      <c r="AN191" s="305"/>
      <c r="AO191" s="305"/>
      <c r="AP191" s="305"/>
      <c r="AQ191" s="305"/>
      <c r="AR191" s="305"/>
      <c r="AS191" s="305"/>
      <c r="AT191" s="305"/>
      <c r="AU191" s="305"/>
      <c r="AV191" s="305"/>
      <c r="AW191" s="305"/>
    </row>
    <row r="192" spans="1:50" ht="15" customHeight="1">
      <c r="F192" s="178"/>
      <c r="G192" s="179"/>
      <c r="H192" s="179"/>
      <c r="I192" s="219"/>
      <c r="J192" s="85"/>
      <c r="L192" s="111"/>
      <c r="M192" s="209" t="s">
        <v>311</v>
      </c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156"/>
      <c r="AD192" s="156"/>
      <c r="AE192" s="156"/>
      <c r="AF192" s="156"/>
      <c r="AG192" s="260"/>
      <c r="AH192" s="162"/>
      <c r="AI192" s="196"/>
      <c r="AJ192" s="161"/>
      <c r="AK192" s="197"/>
      <c r="AL192" s="185"/>
      <c r="AM192" s="305"/>
      <c r="AN192" s="305"/>
      <c r="AO192" s="305"/>
      <c r="AP192" s="305"/>
      <c r="AQ192" s="305"/>
      <c r="AR192" s="305"/>
      <c r="AS192" s="305"/>
      <c r="AT192" s="305"/>
      <c r="AU192" s="305"/>
      <c r="AV192" s="305"/>
      <c r="AW192" s="305"/>
    </row>
    <row r="193" spans="1:46" ht="15" customHeight="1">
      <c r="G193" s="178"/>
      <c r="H193" s="179"/>
      <c r="I193" s="179"/>
      <c r="J193" s="85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305"/>
      <c r="AL193" s="305"/>
      <c r="AM193" s="305"/>
      <c r="AN193" s="305"/>
      <c r="AO193" s="305"/>
      <c r="AP193" s="305"/>
      <c r="AQ193" s="305"/>
      <c r="AR193" s="305"/>
      <c r="AS193" s="305"/>
      <c r="AT193" s="305"/>
    </row>
    <row r="194" spans="1:46" ht="15" customHeight="1">
      <c r="G194" s="178"/>
      <c r="H194" s="179"/>
      <c r="I194" s="179"/>
      <c r="J194" s="85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305"/>
      <c r="AL194" s="305"/>
      <c r="AM194" s="305"/>
      <c r="AN194" s="305"/>
      <c r="AO194" s="305"/>
      <c r="AP194" s="305"/>
      <c r="AQ194" s="305"/>
      <c r="AR194" s="305"/>
      <c r="AS194" s="305"/>
      <c r="AT194" s="305"/>
    </row>
    <row r="195" spans="1:46" ht="15" customHeight="1">
      <c r="G195" s="178"/>
      <c r="H195" s="179"/>
      <c r="I195" s="179"/>
      <c r="J195" s="85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  <c r="AA195" s="179"/>
      <c r="AB195" s="179"/>
      <c r="AC195" s="179"/>
    </row>
    <row r="196" spans="1:46" ht="15" customHeight="1">
      <c r="G196" s="178"/>
      <c r="H196" s="179"/>
      <c r="I196" s="179"/>
      <c r="J196" s="85"/>
      <c r="K196" s="179"/>
      <c r="L196" s="179"/>
      <c r="M196" s="179"/>
      <c r="N196" s="179"/>
      <c r="O196" s="179"/>
      <c r="Q196" s="350"/>
      <c r="U196" s="113"/>
      <c r="V196" s="179"/>
      <c r="W196" s="179"/>
      <c r="X196" s="179"/>
      <c r="Y196" s="350"/>
      <c r="Z196" s="179"/>
      <c r="AA196" s="179"/>
      <c r="AB196" s="179"/>
      <c r="AC196" s="328"/>
      <c r="AD196" s="179"/>
    </row>
    <row r="197" spans="1:46" ht="15" customHeight="1">
      <c r="G197" s="178"/>
      <c r="H197" s="179"/>
      <c r="I197" s="179"/>
      <c r="J197" s="85"/>
      <c r="K197" s="179"/>
      <c r="L197" s="179"/>
      <c r="M197" s="179"/>
      <c r="N197" s="179"/>
      <c r="O197" s="179"/>
      <c r="Q197" s="335"/>
      <c r="Y197" s="179"/>
      <c r="Z197" s="179"/>
      <c r="AA197" s="179"/>
      <c r="AB197" s="179"/>
      <c r="AC197" s="179"/>
      <c r="AD197" s="179"/>
      <c r="AE197" s="179"/>
    </row>
    <row r="198" spans="1:46" ht="15" customHeight="1">
      <c r="G198" s="178"/>
      <c r="H198" s="179"/>
      <c r="I198" s="179"/>
      <c r="J198" s="85"/>
      <c r="K198" s="179"/>
      <c r="L198" s="179"/>
      <c r="M198" s="179"/>
      <c r="N198" s="179"/>
      <c r="O198" s="179"/>
      <c r="Q198" s="335"/>
      <c r="Y198" s="179"/>
      <c r="Z198" s="179"/>
      <c r="AA198" s="179"/>
      <c r="AB198" s="179"/>
      <c r="AC198" s="179"/>
      <c r="AD198" s="179"/>
      <c r="AE198" s="179"/>
    </row>
    <row r="199" spans="1:46" ht="15" customHeight="1">
      <c r="G199" s="178"/>
      <c r="H199" s="179"/>
      <c r="I199" s="179"/>
      <c r="J199" s="85"/>
      <c r="K199" s="179"/>
      <c r="L199" s="179"/>
      <c r="M199" s="179"/>
      <c r="N199" s="179"/>
      <c r="O199" s="179"/>
      <c r="P199" s="179"/>
      <c r="Q199" s="335"/>
      <c r="R199" s="179"/>
      <c r="S199" s="179"/>
      <c r="T199" s="179"/>
      <c r="U199" s="179"/>
      <c r="V199" s="179"/>
      <c r="W199" s="179"/>
      <c r="X199" s="179"/>
      <c r="Y199" s="179"/>
      <c r="Z199" s="179"/>
      <c r="AA199" s="179"/>
      <c r="AB199" s="179"/>
      <c r="AC199" s="179"/>
      <c r="AD199" s="179"/>
      <c r="AE199" s="179"/>
    </row>
    <row r="200" spans="1:46" ht="15" customHeight="1">
      <c r="G200" s="178"/>
      <c r="H200" s="179"/>
      <c r="I200" s="179"/>
      <c r="J200" s="85"/>
      <c r="K200" s="179"/>
      <c r="L200" s="179"/>
      <c r="M200" s="179"/>
      <c r="Q200" s="816" t="s">
        <v>88</v>
      </c>
      <c r="R200" s="879"/>
      <c r="S200" s="840">
        <v>1</v>
      </c>
      <c r="T200" s="878"/>
      <c r="U200" s="816" t="s">
        <v>87</v>
      </c>
      <c r="V200" s="833"/>
      <c r="W200" s="840">
        <v>1</v>
      </c>
      <c r="X200" s="877"/>
      <c r="Y200" s="816" t="s">
        <v>87</v>
      </c>
      <c r="Z200" s="190"/>
      <c r="AA200" s="112">
        <v>1</v>
      </c>
      <c r="AB200" s="328"/>
    </row>
    <row r="201" spans="1:46" ht="15" customHeight="1">
      <c r="G201" s="178"/>
      <c r="H201" s="179"/>
      <c r="I201" s="179"/>
      <c r="J201" s="85"/>
      <c r="K201" s="179"/>
      <c r="L201" s="179"/>
      <c r="M201" s="179"/>
      <c r="Q201" s="816"/>
      <c r="R201" s="879"/>
      <c r="S201" s="840"/>
      <c r="T201" s="878"/>
      <c r="U201" s="816"/>
      <c r="V201" s="833"/>
      <c r="W201" s="840"/>
      <c r="X201" s="877"/>
      <c r="Y201" s="816"/>
      <c r="Z201" s="429"/>
      <c r="AA201" s="209"/>
      <c r="AB201" s="114" t="s">
        <v>410</v>
      </c>
    </row>
    <row r="202" spans="1:46" ht="15" customHeight="1">
      <c r="G202" s="178"/>
      <c r="H202" s="179"/>
      <c r="I202" s="179"/>
      <c r="J202" s="85"/>
      <c r="K202" s="179"/>
      <c r="L202" s="179"/>
      <c r="M202" s="179"/>
      <c r="Q202" s="816"/>
      <c r="R202" s="879"/>
      <c r="S202" s="840"/>
      <c r="T202" s="878"/>
      <c r="U202" s="816"/>
      <c r="V202" s="431"/>
      <c r="W202" s="176"/>
      <c r="X202" s="209" t="s">
        <v>409</v>
      </c>
      <c r="Y202" s="258"/>
      <c r="Z202" s="258"/>
      <c r="AA202" s="258"/>
      <c r="AB202" s="553"/>
    </row>
    <row r="203" spans="1:46" ht="15" customHeight="1">
      <c r="G203" s="178"/>
      <c r="H203" s="179"/>
      <c r="I203" s="179"/>
      <c r="J203" s="85"/>
      <c r="K203" s="179"/>
      <c r="L203" s="179"/>
      <c r="M203" s="179"/>
      <c r="Q203" s="816"/>
      <c r="R203" s="263"/>
      <c r="S203" s="263"/>
      <c r="T203" s="262"/>
      <c r="U203" s="258"/>
      <c r="V203" s="258"/>
      <c r="W203" s="258"/>
      <c r="X203" s="258"/>
      <c r="Y203" s="258"/>
      <c r="Z203" s="258"/>
      <c r="AA203" s="258"/>
      <c r="AB203" s="553"/>
    </row>
    <row r="205" spans="1:46" s="34" customFormat="1" ht="17.100000000000001" customHeight="1">
      <c r="A205" s="98"/>
      <c r="B205" s="98"/>
      <c r="C205" s="86"/>
      <c r="D205" s="164"/>
      <c r="E205" s="224"/>
      <c r="F205" s="226"/>
      <c r="G205" s="226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166"/>
      <c r="U205" s="166"/>
      <c r="V205" s="166"/>
      <c r="W205" s="227"/>
      <c r="X205" s="227"/>
    </row>
    <row r="206" spans="1:46" s="33" customFormat="1" ht="11.25">
      <c r="A206" s="33" t="s">
        <v>280</v>
      </c>
    </row>
    <row r="207" spans="1:46" ht="11.25"/>
    <row r="208" spans="1:46" s="12" customFormat="1" ht="15" customHeight="1">
      <c r="C208" s="220"/>
      <c r="D208" s="127"/>
      <c r="E208" s="221"/>
    </row>
    <row r="210" spans="1:24" s="33" customFormat="1" ht="17.100000000000001" customHeight="1">
      <c r="A210" s="33" t="s">
        <v>279</v>
      </c>
    </row>
    <row r="212" spans="1:24" s="34" customFormat="1" ht="17.100000000000001" customHeight="1">
      <c r="A212" s="98"/>
      <c r="B212" s="98"/>
      <c r="C212" s="86"/>
      <c r="D212" s="164"/>
      <c r="E212" s="106">
        <v>1</v>
      </c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8"/>
      <c r="S212" s="108"/>
      <c r="T212" s="108"/>
      <c r="U212" s="109"/>
      <c r="V212" s="109"/>
      <c r="W212" s="109"/>
      <c r="X212" s="110"/>
    </row>
    <row r="214" spans="1:24" s="33" customFormat="1" ht="17.100000000000001" customHeight="1">
      <c r="A214" s="33" t="s">
        <v>280</v>
      </c>
    </row>
    <row r="215" spans="1:24" ht="17.100000000000001" customHeight="1">
      <c r="G215" s="95"/>
      <c r="H215" s="95"/>
    </row>
    <row r="216" spans="1:24" s="34" customFormat="1" ht="17.100000000000001" customHeight="1">
      <c r="A216" s="97"/>
      <c r="B216" s="88"/>
      <c r="C216" s="86"/>
      <c r="D216" s="164"/>
      <c r="E216" s="112" t="s">
        <v>96</v>
      </c>
      <c r="F216" s="107"/>
      <c r="G216" s="107"/>
      <c r="H216" s="107"/>
      <c r="I216" s="107"/>
      <c r="J216" s="108"/>
      <c r="K216" s="108"/>
      <c r="L216" s="108"/>
      <c r="M216" s="109"/>
      <c r="N216" s="109"/>
      <c r="O216" s="109"/>
      <c r="P216" s="110"/>
      <c r="Q216" s="89"/>
      <c r="R216" s="89"/>
      <c r="S216" s="89"/>
      <c r="T216" s="89"/>
      <c r="U216" s="89"/>
      <c r="V216" s="89"/>
      <c r="W216" s="89"/>
      <c r="X216" s="89"/>
    </row>
    <row r="218" spans="1:24" s="33" customFormat="1" ht="17.100000000000001" customHeight="1">
      <c r="A218" s="33" t="s">
        <v>281</v>
      </c>
    </row>
    <row r="219" spans="1:24" ht="17.100000000000001" customHeight="1">
      <c r="G219" s="95"/>
      <c r="H219" s="95"/>
    </row>
    <row r="220" spans="1:24" s="34" customFormat="1" ht="17.100000000000001" customHeight="1">
      <c r="A220" s="97"/>
      <c r="B220" s="88"/>
      <c r="C220" s="86"/>
      <c r="D220" s="164"/>
      <c r="E220" s="112" t="s">
        <v>96</v>
      </c>
      <c r="F220" s="107"/>
      <c r="G220" s="107"/>
      <c r="H220" s="107"/>
      <c r="I220" s="107"/>
      <c r="J220" s="108"/>
      <c r="K220" s="108"/>
      <c r="L220" s="108"/>
      <c r="M220" s="109"/>
      <c r="N220" s="109"/>
      <c r="O220" s="109"/>
      <c r="P220" s="110"/>
      <c r="Q220" s="89"/>
      <c r="R220" s="89"/>
      <c r="S220" s="89"/>
      <c r="T220" s="89"/>
      <c r="U220" s="89"/>
      <c r="V220" s="89"/>
      <c r="W220" s="89"/>
      <c r="X220" s="89"/>
    </row>
    <row r="222" spans="1:24" s="33" customFormat="1" ht="17.100000000000001" customHeight="1">
      <c r="A222" s="33" t="s">
        <v>307</v>
      </c>
      <c r="B222" s="33" t="s">
        <v>308</v>
      </c>
      <c r="C222" s="33" t="s">
        <v>309</v>
      </c>
    </row>
    <row r="224" spans="1:24" s="21" customFormat="1" ht="20.100000000000001" customHeight="1">
      <c r="A224" s="91"/>
      <c r="B224" s="90"/>
      <c r="C224" s="18"/>
      <c r="D224" s="19"/>
      <c r="F224" s="39" t="s">
        <v>84</v>
      </c>
      <c r="G224" s="25"/>
      <c r="I224" s="54"/>
    </row>
    <row r="225" spans="1:9" s="21" customFormat="1" ht="22.5">
      <c r="A225" s="91"/>
      <c r="B225" s="92"/>
      <c r="C225" s="18"/>
      <c r="D225" s="31"/>
      <c r="E225" s="30" t="s">
        <v>80</v>
      </c>
      <c r="F225" s="32"/>
      <c r="G225" s="25"/>
      <c r="I225" s="54"/>
    </row>
    <row r="226" spans="1:9" s="21" customFormat="1" ht="19.5">
      <c r="A226" s="91"/>
      <c r="B226" s="92"/>
      <c r="C226" s="18"/>
      <c r="D226" s="31"/>
      <c r="E226" s="30" t="s">
        <v>81</v>
      </c>
      <c r="F226" s="32"/>
      <c r="G226" s="25"/>
      <c r="I226" s="54"/>
    </row>
    <row r="227" spans="1:9" s="21" customFormat="1" ht="13.5" customHeight="1">
      <c r="A227" s="90"/>
      <c r="B227" s="90"/>
      <c r="C227" s="18"/>
      <c r="D227" s="22"/>
      <c r="E227" s="23"/>
      <c r="F227" s="38"/>
      <c r="G227" s="19"/>
      <c r="I227" s="54"/>
    </row>
    <row r="228" spans="1:9" s="21" customFormat="1" ht="20.100000000000001" customHeight="1">
      <c r="A228" s="91"/>
      <c r="B228" s="90"/>
      <c r="C228" s="18"/>
      <c r="D228" s="19"/>
      <c r="F228" s="39" t="s">
        <v>175</v>
      </c>
      <c r="G228" s="25"/>
      <c r="I228" s="54"/>
    </row>
    <row r="229" spans="1:9" s="21" customFormat="1" ht="22.5">
      <c r="A229" s="91"/>
      <c r="B229" s="92"/>
      <c r="C229" s="18"/>
      <c r="D229" s="31"/>
      <c r="E229" s="40" t="s">
        <v>90</v>
      </c>
      <c r="F229" s="32"/>
      <c r="G229" s="25"/>
      <c r="I229" s="54"/>
    </row>
    <row r="230" spans="1:9" s="21" customFormat="1" ht="22.5">
      <c r="A230" s="91"/>
      <c r="B230" s="92"/>
      <c r="C230" s="18"/>
      <c r="D230" s="31"/>
      <c r="E230" s="40" t="s">
        <v>174</v>
      </c>
      <c r="F230" s="32"/>
      <c r="G230" s="25"/>
      <c r="I230" s="54"/>
    </row>
    <row r="231" spans="1:9" s="21" customFormat="1" ht="13.5" customHeight="1">
      <c r="A231" s="90"/>
      <c r="B231" s="90"/>
      <c r="C231" s="18"/>
      <c r="D231" s="22"/>
      <c r="E231" s="23"/>
      <c r="F231" s="38"/>
      <c r="G231" s="19"/>
      <c r="I231" s="54"/>
    </row>
    <row r="232" spans="1:9" s="21" customFormat="1" ht="20.100000000000001" customHeight="1">
      <c r="A232" s="91"/>
      <c r="B232" s="90"/>
      <c r="C232" s="18"/>
      <c r="D232" s="19"/>
      <c r="F232" s="39" t="s">
        <v>176</v>
      </c>
      <c r="G232" s="25"/>
      <c r="I232" s="54"/>
    </row>
    <row r="233" spans="1:9" s="21" customFormat="1" ht="22.5">
      <c r="A233" s="91"/>
      <c r="B233" s="92"/>
      <c r="C233" s="18"/>
      <c r="D233" s="31"/>
      <c r="E233" s="40" t="s">
        <v>90</v>
      </c>
      <c r="F233" s="32"/>
      <c r="G233" s="25"/>
      <c r="I233" s="54"/>
    </row>
    <row r="234" spans="1:9" s="21" customFormat="1" ht="22.5">
      <c r="A234" s="91"/>
      <c r="B234" s="92"/>
      <c r="C234" s="18"/>
      <c r="D234" s="31"/>
      <c r="E234" s="40" t="s">
        <v>174</v>
      </c>
      <c r="F234" s="32"/>
      <c r="G234" s="25"/>
      <c r="I234" s="54"/>
    </row>
    <row r="235" spans="1:9" s="21" customFormat="1" ht="13.5" customHeight="1">
      <c r="A235" s="90"/>
      <c r="B235" s="90"/>
      <c r="C235" s="18"/>
      <c r="D235" s="22"/>
      <c r="E235" s="23"/>
      <c r="F235" s="38"/>
      <c r="G235" s="19"/>
      <c r="I235" s="54"/>
    </row>
    <row r="236" spans="1:9" s="21" customFormat="1" ht="20.100000000000001" customHeight="1">
      <c r="A236" s="91"/>
      <c r="B236" s="90"/>
      <c r="C236" s="18"/>
      <c r="D236" s="19"/>
      <c r="F236" s="39" t="s">
        <v>177</v>
      </c>
      <c r="G236" s="25"/>
      <c r="I236" s="54"/>
    </row>
    <row r="237" spans="1:9" s="21" customFormat="1" ht="22.5">
      <c r="A237" s="91"/>
      <c r="B237" s="92"/>
      <c r="C237" s="18"/>
      <c r="D237" s="31"/>
      <c r="E237" s="30" t="s">
        <v>90</v>
      </c>
      <c r="F237" s="32"/>
      <c r="G237" s="25"/>
      <c r="I237" s="54"/>
    </row>
    <row r="238" spans="1:9" s="21" customFormat="1" ht="19.5">
      <c r="A238" s="91"/>
      <c r="B238" s="92"/>
      <c r="C238" s="18"/>
      <c r="D238" s="31"/>
      <c r="E238" s="30" t="s">
        <v>91</v>
      </c>
      <c r="F238" s="32"/>
      <c r="G238" s="25"/>
      <c r="I238" s="54"/>
    </row>
    <row r="239" spans="1:9" s="21" customFormat="1" ht="22.5">
      <c r="A239" s="91"/>
      <c r="B239" s="92"/>
      <c r="C239" s="18"/>
      <c r="D239" s="31"/>
      <c r="E239" s="40" t="s">
        <v>174</v>
      </c>
      <c r="F239" s="32"/>
      <c r="G239" s="25"/>
      <c r="I239" s="54"/>
    </row>
    <row r="240" spans="1:9" s="21" customFormat="1" ht="19.5">
      <c r="A240" s="91"/>
      <c r="B240" s="92"/>
      <c r="C240" s="18"/>
      <c r="D240" s="31"/>
      <c r="E240" s="30" t="s">
        <v>92</v>
      </c>
      <c r="F240" s="32"/>
      <c r="G240" s="25"/>
      <c r="I240" s="54"/>
    </row>
    <row r="242" spans="1:83" s="33" customFormat="1" ht="17.100000000000001" customHeight="1">
      <c r="A242" s="33" t="s">
        <v>328</v>
      </c>
    </row>
    <row r="244" spans="1:83" s="131" customFormat="1" ht="14.25">
      <c r="A244" s="242" t="s">
        <v>53</v>
      </c>
      <c r="B244" s="139" t="s">
        <v>256</v>
      </c>
      <c r="C244" s="140"/>
      <c r="D244" s="142"/>
      <c r="E244" s="592"/>
      <c r="F244" s="435" t="s">
        <v>256</v>
      </c>
      <c r="G244" s="435" t="s">
        <v>256</v>
      </c>
      <c r="H244" s="435" t="s">
        <v>256</v>
      </c>
      <c r="I244" s="438"/>
      <c r="J244" s="436"/>
      <c r="K244" s="437"/>
      <c r="M244" s="597" t="str">
        <f>IF(ISERROR(INDEX(kind_of_nameforms,MATCH(E244,kind_of_forms,0),1)),"",INDEX(kind_of_nameforms,MATCH(E244,kind_of_forms,0),1))</f>
        <v/>
      </c>
    </row>
    <row r="247" spans="1:83" s="384" customFormat="1" ht="15">
      <c r="A247" s="33" t="s">
        <v>450</v>
      </c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83"/>
      <c r="V247" s="33"/>
      <c r="W247" s="33"/>
    </row>
    <row r="248" spans="1:83" s="384" customFormat="1" ht="15">
      <c r="D248" s="481"/>
      <c r="E248" s="481"/>
      <c r="F248" s="481"/>
      <c r="G248" s="481"/>
      <c r="H248" s="481"/>
      <c r="I248" s="481"/>
      <c r="J248" s="481"/>
      <c r="K248" s="481"/>
      <c r="L248" s="481"/>
      <c r="U248" s="385"/>
    </row>
    <row r="249" spans="1:83" s="388" customFormat="1" ht="15" customHeight="1">
      <c r="A249" s="89"/>
      <c r="B249" s="248" t="s">
        <v>451</v>
      </c>
      <c r="C249" s="907"/>
      <c r="D249" s="733">
        <v>1</v>
      </c>
      <c r="E249" s="807"/>
      <c r="F249" s="475"/>
      <c r="G249" s="250">
        <v>0</v>
      </c>
      <c r="H249" s="480"/>
      <c r="I249" s="373"/>
      <c r="J249" s="518" t="s">
        <v>556</v>
      </c>
      <c r="K249" s="176"/>
      <c r="L249" s="389"/>
      <c r="M249" s="315">
        <f>mergeValue(H249)</f>
        <v>0</v>
      </c>
      <c r="N249" s="296"/>
      <c r="O249" s="296"/>
      <c r="P249" s="315" t="str">
        <f>IF(ISERROR(MATCH(Q249,MODesc,0)),"n","y")</f>
        <v>n</v>
      </c>
      <c r="Q249" s="296"/>
      <c r="R249" s="315" t="str">
        <f>K249&amp;"("&amp;L249&amp;")"</f>
        <v>()</v>
      </c>
      <c r="S249" s="248"/>
      <c r="T249" s="248"/>
      <c r="U249" s="371"/>
      <c r="V249" s="248"/>
      <c r="W249" s="248"/>
      <c r="X249" s="248"/>
      <c r="Y249" s="387"/>
      <c r="Z249" s="387"/>
      <c r="AA249" s="348"/>
      <c r="AB249" s="348"/>
      <c r="AC249" s="348"/>
      <c r="AD249" s="348"/>
      <c r="AE249" s="348"/>
      <c r="AF249" s="348"/>
      <c r="AG249" s="348"/>
      <c r="AH249" s="348"/>
      <c r="AI249" s="348"/>
      <c r="AJ249" s="348"/>
      <c r="AK249" s="348"/>
      <c r="AL249" s="348"/>
      <c r="AM249" s="348"/>
      <c r="AN249" s="348"/>
      <c r="AO249" s="348"/>
      <c r="AP249" s="348"/>
      <c r="AQ249" s="348"/>
      <c r="AR249" s="348"/>
      <c r="AS249" s="348"/>
      <c r="AT249" s="348"/>
      <c r="AU249" s="348"/>
      <c r="AV249" s="348"/>
      <c r="AW249" s="348"/>
      <c r="AX249" s="348"/>
      <c r="AY249" s="348"/>
      <c r="AZ249" s="348"/>
      <c r="BA249" s="348"/>
      <c r="BB249" s="348"/>
      <c r="BC249" s="348"/>
      <c r="BD249" s="348"/>
      <c r="BE249" s="348"/>
      <c r="BF249" s="348"/>
      <c r="BG249" s="348"/>
      <c r="BH249" s="348"/>
      <c r="BI249" s="348"/>
      <c r="BJ249" s="348"/>
      <c r="BK249" s="348"/>
      <c r="BL249" s="348"/>
      <c r="BM249" s="348"/>
      <c r="BN249" s="348"/>
      <c r="BO249" s="348"/>
      <c r="BP249" s="348"/>
      <c r="BQ249" s="348"/>
      <c r="BR249" s="348"/>
      <c r="BS249" s="348"/>
      <c r="BT249" s="348"/>
      <c r="BU249" s="348"/>
      <c r="BV249" s="387"/>
      <c r="BW249" s="387"/>
      <c r="BX249" s="387"/>
      <c r="BY249" s="387"/>
      <c r="BZ249" s="387"/>
      <c r="CA249" s="387"/>
      <c r="CB249" s="387"/>
      <c r="CC249" s="387"/>
      <c r="CD249" s="387"/>
      <c r="CE249" s="387"/>
    </row>
    <row r="250" spans="1:83" s="388" customFormat="1" ht="15" customHeight="1">
      <c r="A250" s="89"/>
      <c r="B250" s="89"/>
      <c r="C250" s="907"/>
      <c r="D250" s="733"/>
      <c r="E250" s="807"/>
      <c r="F250" s="373"/>
      <c r="G250" s="374"/>
      <c r="H250" s="176" t="s">
        <v>449</v>
      </c>
      <c r="I250" s="374"/>
      <c r="J250" s="374"/>
      <c r="K250" s="390"/>
      <c r="L250" s="389"/>
      <c r="M250" s="296"/>
      <c r="N250" s="296"/>
      <c r="O250" s="296"/>
      <c r="P250" s="296"/>
      <c r="Q250" s="315"/>
      <c r="R250" s="296"/>
      <c r="S250" s="248"/>
      <c r="T250" s="248"/>
      <c r="U250" s="371"/>
      <c r="V250" s="248"/>
      <c r="W250" s="248"/>
      <c r="X250" s="248"/>
      <c r="Y250" s="387"/>
      <c r="Z250" s="387"/>
      <c r="AA250" s="348"/>
      <c r="AB250" s="348"/>
      <c r="AC250" s="348"/>
      <c r="AD250" s="348"/>
      <c r="AE250" s="348"/>
      <c r="AF250" s="348"/>
      <c r="AG250" s="348"/>
      <c r="AH250" s="348"/>
      <c r="AI250" s="348"/>
      <c r="AJ250" s="348"/>
      <c r="AK250" s="348"/>
      <c r="AL250" s="348"/>
      <c r="AM250" s="348"/>
      <c r="AN250" s="348"/>
      <c r="AO250" s="348"/>
      <c r="AP250" s="348"/>
      <c r="AQ250" s="348"/>
      <c r="AR250" s="348"/>
      <c r="AS250" s="348"/>
      <c r="AT250" s="348"/>
      <c r="AU250" s="348"/>
      <c r="AV250" s="348"/>
      <c r="AW250" s="348"/>
      <c r="AX250" s="348"/>
      <c r="AY250" s="348"/>
      <c r="AZ250" s="348"/>
      <c r="BA250" s="348"/>
      <c r="BB250" s="348"/>
      <c r="BC250" s="348"/>
      <c r="BD250" s="348"/>
      <c r="BE250" s="348"/>
      <c r="BF250" s="348"/>
      <c r="BG250" s="348"/>
      <c r="BH250" s="348"/>
      <c r="BI250" s="348"/>
      <c r="BJ250" s="348"/>
      <c r="BK250" s="348"/>
      <c r="BL250" s="348"/>
      <c r="BM250" s="348"/>
      <c r="BN250" s="348"/>
      <c r="BO250" s="348"/>
      <c r="BP250" s="348"/>
      <c r="BQ250" s="348"/>
      <c r="BR250" s="348"/>
      <c r="BS250" s="348"/>
      <c r="BT250" s="348"/>
      <c r="BU250" s="348"/>
      <c r="BV250" s="387"/>
      <c r="BW250" s="387"/>
      <c r="BX250" s="387"/>
      <c r="BY250" s="387"/>
      <c r="BZ250" s="387"/>
      <c r="CA250" s="387"/>
      <c r="CB250" s="387"/>
      <c r="CC250" s="387"/>
      <c r="CD250" s="387"/>
      <c r="CE250" s="387"/>
    </row>
    <row r="251" spans="1:83" s="384" customFormat="1" ht="15">
      <c r="Q251" s="391"/>
      <c r="U251" s="385"/>
    </row>
    <row r="252" spans="1:83" s="384" customFormat="1" ht="15">
      <c r="A252" s="33" t="s">
        <v>452</v>
      </c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92"/>
      <c r="R252" s="33"/>
      <c r="S252" s="33"/>
      <c r="T252" s="33"/>
      <c r="U252" s="383"/>
      <c r="V252" s="33"/>
      <c r="W252" s="33"/>
    </row>
    <row r="253" spans="1:83" s="384" customFormat="1" ht="15">
      <c r="F253" s="481"/>
      <c r="G253" s="481"/>
      <c r="H253" s="481"/>
      <c r="I253" s="481"/>
      <c r="J253" s="481"/>
      <c r="K253" s="481"/>
      <c r="L253" s="481"/>
      <c r="Q253" s="391"/>
      <c r="U253" s="385"/>
    </row>
    <row r="254" spans="1:83" s="388" customFormat="1" ht="15" customHeight="1">
      <c r="A254" s="89"/>
      <c r="B254" s="248" t="s">
        <v>451</v>
      </c>
      <c r="C254" s="908"/>
      <c r="D254" s="372"/>
      <c r="E254" s="599"/>
      <c r="F254" s="902"/>
      <c r="G254" s="733">
        <v>0</v>
      </c>
      <c r="H254" s="735"/>
      <c r="I254" s="373"/>
      <c r="J254" s="518" t="s">
        <v>556</v>
      </c>
      <c r="K254" s="176"/>
      <c r="L254" s="389"/>
      <c r="M254" s="315">
        <f>mergeValue(H254)</f>
        <v>0</v>
      </c>
      <c r="N254" s="296"/>
      <c r="O254" s="296"/>
      <c r="P254" s="296"/>
      <c r="Q254" s="296"/>
      <c r="R254" s="315" t="str">
        <f>K254&amp;"("&amp;L254&amp;")"</f>
        <v>()</v>
      </c>
      <c r="S254" s="248"/>
      <c r="T254" s="248"/>
      <c r="U254" s="371"/>
      <c r="V254" s="248"/>
      <c r="W254" s="248"/>
      <c r="X254" s="248"/>
      <c r="Y254" s="387"/>
      <c r="Z254" s="387"/>
      <c r="AA254" s="348"/>
      <c r="AB254" s="348"/>
      <c r="AC254" s="348"/>
      <c r="AD254" s="348"/>
      <c r="AE254" s="348"/>
      <c r="AF254" s="348"/>
      <c r="AG254" s="348"/>
      <c r="AH254" s="348"/>
      <c r="AI254" s="348"/>
      <c r="AJ254" s="348"/>
      <c r="AK254" s="348"/>
      <c r="AL254" s="348"/>
      <c r="AM254" s="348"/>
      <c r="AN254" s="348"/>
      <c r="AO254" s="348"/>
      <c r="AP254" s="348"/>
      <c r="AQ254" s="348"/>
      <c r="AR254" s="348"/>
      <c r="AS254" s="348"/>
      <c r="AT254" s="348"/>
      <c r="AU254" s="348"/>
      <c r="AV254" s="348"/>
      <c r="AW254" s="348"/>
      <c r="AX254" s="348"/>
      <c r="AY254" s="348"/>
      <c r="AZ254" s="348"/>
      <c r="BA254" s="348"/>
      <c r="BB254" s="348"/>
      <c r="BC254" s="348"/>
      <c r="BD254" s="348"/>
      <c r="BE254" s="348"/>
      <c r="BF254" s="348"/>
      <c r="BG254" s="348"/>
      <c r="BH254" s="348"/>
      <c r="BI254" s="348"/>
      <c r="BJ254" s="348"/>
      <c r="BK254" s="348"/>
      <c r="BL254" s="348"/>
      <c r="BM254" s="348"/>
      <c r="BN254" s="348"/>
      <c r="BO254" s="348"/>
      <c r="BP254" s="348"/>
      <c r="BQ254" s="348"/>
      <c r="BR254" s="348"/>
      <c r="BS254" s="348"/>
      <c r="BT254" s="348"/>
      <c r="BU254" s="348"/>
      <c r="BV254" s="387"/>
      <c r="BW254" s="387"/>
      <c r="BX254" s="387"/>
      <c r="BY254" s="387"/>
      <c r="BZ254" s="387"/>
      <c r="CA254" s="387"/>
      <c r="CB254" s="387"/>
      <c r="CC254" s="387"/>
      <c r="CD254" s="387"/>
      <c r="CE254" s="387"/>
    </row>
    <row r="255" spans="1:83" s="388" customFormat="1" ht="15" customHeight="1">
      <c r="A255" s="89"/>
      <c r="B255" s="89"/>
      <c r="C255" s="908"/>
      <c r="D255" s="372"/>
      <c r="E255" s="599"/>
      <c r="F255" s="902"/>
      <c r="G255" s="733"/>
      <c r="H255" s="735"/>
      <c r="I255" s="374"/>
      <c r="J255" s="374"/>
      <c r="K255" s="176" t="s">
        <v>4</v>
      </c>
      <c r="L255" s="389"/>
      <c r="M255" s="296"/>
      <c r="N255" s="296"/>
      <c r="O255" s="296"/>
      <c r="P255" s="296"/>
      <c r="Q255" s="315"/>
      <c r="R255" s="296"/>
      <c r="S255" s="248"/>
      <c r="T255" s="248"/>
      <c r="U255" s="371"/>
      <c r="V255" s="248"/>
      <c r="W255" s="248"/>
      <c r="X255" s="248"/>
      <c r="Y255" s="387"/>
      <c r="Z255" s="387"/>
      <c r="AA255" s="348"/>
      <c r="AB255" s="348"/>
      <c r="AC255" s="348"/>
      <c r="AD255" s="348"/>
      <c r="AE255" s="348"/>
      <c r="AF255" s="348"/>
      <c r="AG255" s="348"/>
      <c r="AH255" s="348"/>
      <c r="AI255" s="348"/>
      <c r="AJ255" s="348"/>
      <c r="AK255" s="348"/>
      <c r="AL255" s="348"/>
      <c r="AM255" s="348"/>
      <c r="AN255" s="348"/>
      <c r="AO255" s="348"/>
      <c r="AP255" s="348"/>
      <c r="AQ255" s="348"/>
      <c r="AR255" s="348"/>
      <c r="AS255" s="348"/>
      <c r="AT255" s="348"/>
      <c r="AU255" s="348"/>
      <c r="AV255" s="348"/>
      <c r="AW255" s="348"/>
      <c r="AX255" s="348"/>
      <c r="AY255" s="348"/>
      <c r="AZ255" s="348"/>
      <c r="BA255" s="348"/>
      <c r="BB255" s="348"/>
      <c r="BC255" s="348"/>
      <c r="BD255" s="348"/>
      <c r="BE255" s="348"/>
      <c r="BF255" s="348"/>
      <c r="BG255" s="348"/>
      <c r="BH255" s="348"/>
      <c r="BI255" s="348"/>
      <c r="BJ255" s="348"/>
      <c r="BK255" s="348"/>
      <c r="BL255" s="348"/>
      <c r="BM255" s="348"/>
      <c r="BN255" s="348"/>
      <c r="BO255" s="348"/>
      <c r="BP255" s="348"/>
      <c r="BQ255" s="348"/>
      <c r="BR255" s="348"/>
      <c r="BS255" s="348"/>
      <c r="BT255" s="348"/>
      <c r="BU255" s="348"/>
      <c r="BV255" s="387"/>
      <c r="BW255" s="387"/>
      <c r="BX255" s="387"/>
      <c r="BY255" s="387"/>
      <c r="BZ255" s="387"/>
      <c r="CA255" s="387"/>
      <c r="CB255" s="387"/>
      <c r="CC255" s="387"/>
      <c r="CD255" s="387"/>
      <c r="CE255" s="387"/>
    </row>
    <row r="256" spans="1:83" s="384" customFormat="1" ht="15">
      <c r="Q256" s="391"/>
      <c r="U256" s="385"/>
    </row>
    <row r="257" spans="1:83" s="384" customFormat="1" ht="15">
      <c r="A257" s="33" t="s">
        <v>453</v>
      </c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92"/>
      <c r="R257" s="33"/>
      <c r="S257" s="33"/>
      <c r="T257" s="33"/>
      <c r="U257" s="383"/>
      <c r="V257" s="33"/>
      <c r="W257" s="33"/>
    </row>
    <row r="258" spans="1:83" s="384" customFormat="1" ht="15">
      <c r="Q258" s="391"/>
      <c r="U258" s="385"/>
    </row>
    <row r="259" spans="1:83" s="388" customFormat="1" ht="15" customHeight="1">
      <c r="A259" s="89"/>
      <c r="B259" s="248" t="s">
        <v>451</v>
      </c>
      <c r="C259" s="522"/>
      <c r="D259" s="384"/>
      <c r="E259" s="600"/>
      <c r="F259" s="384"/>
      <c r="G259" s="384"/>
      <c r="H259" s="384"/>
      <c r="I259" s="329"/>
      <c r="J259" s="250">
        <v>0</v>
      </c>
      <c r="K259" s="521"/>
      <c r="L259" s="370"/>
      <c r="M259" s="315">
        <f>mergeValue(H259)</f>
        <v>0</v>
      </c>
      <c r="N259" s="296"/>
      <c r="O259" s="296"/>
      <c r="P259" s="296"/>
      <c r="Q259" s="296"/>
      <c r="R259" s="315" t="str">
        <f>K259&amp;" ("&amp;L259&amp;")"</f>
        <v xml:space="preserve"> ()</v>
      </c>
      <c r="S259" s="248"/>
      <c r="T259" s="248"/>
      <c r="U259" s="371"/>
      <c r="V259" s="248"/>
      <c r="W259" s="248"/>
      <c r="X259" s="248"/>
      <c r="Y259" s="387"/>
      <c r="Z259" s="387"/>
      <c r="AA259" s="348"/>
      <c r="AB259" s="348"/>
      <c r="AC259" s="348"/>
      <c r="AD259" s="348"/>
      <c r="AE259" s="348"/>
      <c r="AF259" s="348"/>
      <c r="AG259" s="348"/>
      <c r="AH259" s="348"/>
      <c r="AI259" s="348"/>
      <c r="AJ259" s="348"/>
      <c r="AK259" s="348"/>
      <c r="AL259" s="348"/>
      <c r="AM259" s="348"/>
      <c r="AN259" s="348"/>
      <c r="AO259" s="348"/>
      <c r="AP259" s="348"/>
      <c r="AQ259" s="348"/>
      <c r="AR259" s="348"/>
      <c r="AS259" s="348"/>
      <c r="AT259" s="348"/>
      <c r="AU259" s="348"/>
      <c r="AV259" s="348"/>
      <c r="AW259" s="348"/>
      <c r="AX259" s="348"/>
      <c r="AY259" s="348"/>
      <c r="AZ259" s="348"/>
      <c r="BA259" s="348"/>
      <c r="BB259" s="348"/>
      <c r="BC259" s="348"/>
      <c r="BD259" s="348"/>
      <c r="BE259" s="348"/>
      <c r="BF259" s="348"/>
      <c r="BG259" s="348"/>
      <c r="BH259" s="348"/>
      <c r="BI259" s="348"/>
      <c r="BJ259" s="348"/>
      <c r="BK259" s="348"/>
      <c r="BL259" s="348"/>
      <c r="BM259" s="348"/>
      <c r="BN259" s="348"/>
      <c r="BO259" s="348"/>
      <c r="BP259" s="348"/>
      <c r="BQ259" s="348"/>
      <c r="BR259" s="348"/>
      <c r="BS259" s="348"/>
      <c r="BT259" s="348"/>
      <c r="BU259" s="348"/>
      <c r="BV259" s="387"/>
      <c r="BW259" s="387"/>
      <c r="BX259" s="387"/>
      <c r="BY259" s="387"/>
      <c r="BZ259" s="387"/>
      <c r="CA259" s="387"/>
      <c r="CB259" s="387"/>
      <c r="CC259" s="387"/>
      <c r="CD259" s="387"/>
      <c r="CE259" s="387"/>
    </row>
    <row r="261" spans="1:83" ht="11.25"/>
    <row r="262" spans="1:83" s="33" customFormat="1" ht="11.25">
      <c r="A262" s="33" t="s">
        <v>637</v>
      </c>
    </row>
    <row r="263" spans="1:83" ht="11.25"/>
    <row r="264" spans="1:83" s="34" customFormat="1" ht="19.5" customHeight="1">
      <c r="A264" s="97"/>
      <c r="B264" s="248"/>
      <c r="C264" s="86"/>
      <c r="D264" s="249"/>
      <c r="E264" s="415"/>
      <c r="F264" s="537"/>
      <c r="G264" s="436"/>
      <c r="H264" s="416"/>
      <c r="I264" s="315"/>
      <c r="J264" s="315"/>
    </row>
    <row r="265" spans="1:83" ht="11.25"/>
    <row r="266" spans="1:83" ht="11.25"/>
    <row r="267" spans="1:83" s="33" customFormat="1" ht="11.25">
      <c r="A267" s="33" t="s">
        <v>669</v>
      </c>
    </row>
    <row r="268" spans="1:83" ht="11.25"/>
    <row r="269" spans="1:83" s="34" customFormat="1" ht="20.100000000000001" customHeight="1">
      <c r="A269" s="410"/>
      <c r="B269" s="248"/>
      <c r="C269" s="86"/>
      <c r="D269" s="781"/>
      <c r="E269" s="782"/>
      <c r="F269" s="783"/>
      <c r="G269" s="417"/>
      <c r="H269" s="554"/>
      <c r="I269" s="554"/>
      <c r="J269" s="537"/>
      <c r="K269" s="417" t="s">
        <v>500</v>
      </c>
      <c r="L269" s="800" t="s">
        <v>649</v>
      </c>
      <c r="M269" s="612"/>
      <c r="N269" s="315"/>
      <c r="O269" s="315"/>
    </row>
    <row r="270" spans="1:83" s="34" customFormat="1" ht="20.100000000000001" customHeight="1">
      <c r="A270" s="410"/>
      <c r="B270" s="248"/>
      <c r="C270" s="86"/>
      <c r="D270" s="781"/>
      <c r="E270" s="782"/>
      <c r="F270" s="783"/>
      <c r="G270" s="116"/>
      <c r="H270" s="609" t="s">
        <v>278</v>
      </c>
      <c r="I270" s="421"/>
      <c r="J270" s="421"/>
      <c r="K270" s="419"/>
      <c r="L270" s="800"/>
      <c r="M270" s="612"/>
      <c r="N270" s="315"/>
      <c r="O270" s="315"/>
    </row>
    <row r="271" spans="1:83" ht="11.25"/>
    <row r="272" spans="1:83" ht="11.25"/>
    <row r="273" spans="1:15" s="33" customFormat="1" ht="11.25">
      <c r="A273" s="33" t="s">
        <v>685</v>
      </c>
    </row>
    <row r="274" spans="1:15" ht="11.25"/>
    <row r="275" spans="1:15" s="34" customFormat="1" ht="20.100000000000001" customHeight="1">
      <c r="A275" s="410"/>
      <c r="B275" s="248"/>
      <c r="C275" s="86"/>
      <c r="D275" s="781"/>
      <c r="E275" s="782"/>
      <c r="F275" s="783"/>
      <c r="G275" s="417"/>
      <c r="H275" s="554"/>
      <c r="I275" s="554"/>
      <c r="J275" s="671"/>
      <c r="K275" s="417" t="s">
        <v>500</v>
      </c>
      <c r="L275" s="800" t="s">
        <v>649</v>
      </c>
      <c r="M275" s="612"/>
      <c r="N275" s="315"/>
      <c r="O275" s="315"/>
    </row>
    <row r="276" spans="1:15" s="34" customFormat="1" ht="20.100000000000001" customHeight="1">
      <c r="A276" s="410"/>
      <c r="B276" s="248"/>
      <c r="C276" s="86"/>
      <c r="D276" s="781"/>
      <c r="E276" s="782"/>
      <c r="F276" s="783"/>
      <c r="G276" s="116"/>
      <c r="H276" s="609" t="s">
        <v>278</v>
      </c>
      <c r="I276" s="421"/>
      <c r="J276" s="421"/>
      <c r="K276" s="419"/>
      <c r="L276" s="800"/>
      <c r="M276" s="612"/>
      <c r="N276" s="315"/>
      <c r="O276" s="315"/>
    </row>
    <row r="277" spans="1:15" ht="11.25"/>
    <row r="278" spans="1:15" ht="11.25"/>
    <row r="279" spans="1:15" s="33" customFormat="1" ht="11.25">
      <c r="A279" s="33" t="s">
        <v>670</v>
      </c>
    </row>
    <row r="280" spans="1:15" ht="11.25"/>
    <row r="281" spans="1:15" s="34" customFormat="1" ht="20.100000000000001" customHeight="1">
      <c r="A281" s="410"/>
      <c r="B281" s="248"/>
      <c r="C281" s="86"/>
      <c r="D281" s="613"/>
      <c r="E281" s="627"/>
      <c r="F281" s="628"/>
      <c r="G281" s="417"/>
      <c r="H281" s="554"/>
      <c r="I281" s="554"/>
      <c r="J281" s="537"/>
      <c r="K281" s="417" t="s">
        <v>500</v>
      </c>
      <c r="L281" s="608"/>
      <c r="M281" s="612"/>
      <c r="N281" s="315"/>
      <c r="O281" s="315"/>
    </row>
    <row r="282" spans="1:15" ht="11.25"/>
    <row r="283" spans="1:15" ht="11.25"/>
    <row r="284" spans="1:15" s="33" customFormat="1" ht="11.25">
      <c r="A284" s="33" t="s">
        <v>676</v>
      </c>
    </row>
    <row r="285" spans="1:15" ht="11.25"/>
    <row r="286" spans="1:15" s="34" customFormat="1" ht="20.100000000000001" customHeight="1">
      <c r="A286" s="410"/>
      <c r="B286" s="248"/>
      <c r="C286" s="86"/>
      <c r="D286" s="625"/>
      <c r="E286" s="627"/>
      <c r="F286" s="628"/>
      <c r="G286" s="417"/>
      <c r="H286" s="554"/>
      <c r="I286" s="554"/>
      <c r="J286" s="671"/>
      <c r="K286" s="417" t="s">
        <v>500</v>
      </c>
      <c r="L286" s="624"/>
      <c r="M286" s="612"/>
      <c r="N286" s="315"/>
      <c r="O286" s="315"/>
    </row>
    <row r="289" spans="1:20" s="33" customFormat="1" ht="17.100000000000001" customHeight="1">
      <c r="A289" s="33" t="s">
        <v>541</v>
      </c>
    </row>
    <row r="291" spans="1:20" s="253" customFormat="1" ht="409.5">
      <c r="A291" s="769">
        <v>1</v>
      </c>
      <c r="B291" s="317"/>
      <c r="C291" s="317"/>
      <c r="D291" s="317"/>
      <c r="F291" s="457" t="str">
        <f>"2." &amp;mergeValue(A291)</f>
        <v>2.1</v>
      </c>
      <c r="G291" s="538" t="s">
        <v>528</v>
      </c>
      <c r="H291" s="441"/>
      <c r="I291" s="284" t="s">
        <v>628</v>
      </c>
      <c r="J291" s="456"/>
      <c r="K291" s="317"/>
      <c r="L291" s="317"/>
      <c r="M291" s="317"/>
      <c r="N291" s="317"/>
      <c r="O291" s="317"/>
      <c r="P291" s="317"/>
      <c r="Q291" s="317"/>
      <c r="R291" s="317"/>
      <c r="S291" s="317"/>
      <c r="T291" s="317"/>
    </row>
    <row r="292" spans="1:20" s="253" customFormat="1" ht="90">
      <c r="A292" s="769"/>
      <c r="B292" s="317"/>
      <c r="C292" s="317"/>
      <c r="D292" s="317"/>
      <c r="F292" s="457" t="str">
        <f>"3." &amp;mergeValue(A292)</f>
        <v>3.1</v>
      </c>
      <c r="G292" s="538" t="s">
        <v>529</v>
      </c>
      <c r="H292" s="441"/>
      <c r="I292" s="284" t="s">
        <v>626</v>
      </c>
      <c r="J292" s="456"/>
      <c r="K292" s="317"/>
      <c r="L292" s="317"/>
      <c r="M292" s="317"/>
      <c r="N292" s="317"/>
      <c r="O292" s="317"/>
      <c r="P292" s="317"/>
      <c r="Q292" s="317"/>
      <c r="R292" s="317"/>
      <c r="S292" s="317"/>
      <c r="T292" s="317"/>
    </row>
    <row r="293" spans="1:20" s="253" customFormat="1" ht="45">
      <c r="A293" s="769"/>
      <c r="B293" s="317"/>
      <c r="C293" s="317"/>
      <c r="D293" s="317"/>
      <c r="F293" s="457" t="str">
        <f>"4."&amp;mergeValue(A293)</f>
        <v>4.1</v>
      </c>
      <c r="G293" s="538" t="s">
        <v>530</v>
      </c>
      <c r="H293" s="442" t="s">
        <v>500</v>
      </c>
      <c r="I293" s="284"/>
      <c r="J293" s="456"/>
      <c r="K293" s="317"/>
      <c r="L293" s="317"/>
      <c r="M293" s="317"/>
      <c r="N293" s="317"/>
      <c r="O293" s="317"/>
      <c r="P293" s="317"/>
      <c r="Q293" s="317"/>
      <c r="R293" s="317"/>
      <c r="S293" s="317"/>
      <c r="T293" s="317"/>
    </row>
    <row r="294" spans="1:20" s="253" customFormat="1" ht="101.25">
      <c r="A294" s="769"/>
      <c r="B294" s="769">
        <v>1</v>
      </c>
      <c r="C294" s="464"/>
      <c r="D294" s="464"/>
      <c r="F294" s="457" t="str">
        <f>"4."&amp;mergeValue(A294) &amp;"."&amp;mergeValue(B294)</f>
        <v>4.1.1</v>
      </c>
      <c r="G294" s="448" t="s">
        <v>630</v>
      </c>
      <c r="H294" s="441" t="str">
        <f>IF(region_name="","",region_name)</f>
        <v>Республика Татарстан</v>
      </c>
      <c r="I294" s="284" t="s">
        <v>533</v>
      </c>
      <c r="J294" s="456"/>
      <c r="K294" s="317"/>
      <c r="L294" s="317"/>
      <c r="M294" s="317"/>
      <c r="N294" s="317"/>
      <c r="O294" s="317"/>
      <c r="P294" s="317"/>
      <c r="Q294" s="317"/>
      <c r="R294" s="317"/>
      <c r="S294" s="317"/>
      <c r="T294" s="317"/>
    </row>
    <row r="295" spans="1:20" s="253" customFormat="1" ht="191.25">
      <c r="A295" s="769"/>
      <c r="B295" s="769"/>
      <c r="C295" s="769">
        <v>1</v>
      </c>
      <c r="D295" s="464"/>
      <c r="F295" s="457" t="str">
        <f>"4."&amp;mergeValue(A295) &amp;"."&amp;mergeValue(B295)&amp;"."&amp;mergeValue(C295)</f>
        <v>4.1.1.1</v>
      </c>
      <c r="G295" s="463" t="s">
        <v>531</v>
      </c>
      <c r="H295" s="441"/>
      <c r="I295" s="284" t="s">
        <v>534</v>
      </c>
      <c r="J295" s="456"/>
      <c r="K295" s="317"/>
      <c r="L295" s="317"/>
      <c r="M295" s="317"/>
      <c r="N295" s="317"/>
      <c r="O295" s="317"/>
      <c r="P295" s="317"/>
      <c r="Q295" s="317"/>
      <c r="R295" s="317"/>
      <c r="S295" s="317"/>
      <c r="T295" s="317"/>
    </row>
    <row r="296" spans="1:20" s="253" customFormat="1" ht="33.75" customHeight="1">
      <c r="A296" s="769"/>
      <c r="B296" s="769"/>
      <c r="C296" s="769"/>
      <c r="D296" s="464">
        <v>1</v>
      </c>
      <c r="F296" s="457" t="str">
        <f>"4."&amp;mergeValue(A296) &amp;"."&amp;mergeValue(B296)&amp;"."&amp;mergeValue(C296)&amp;"."&amp;mergeValue(D296)</f>
        <v>4.1.1.1.1</v>
      </c>
      <c r="G296" s="541" t="s">
        <v>532</v>
      </c>
      <c r="H296" s="441"/>
      <c r="I296" s="800" t="s">
        <v>629</v>
      </c>
      <c r="J296" s="456"/>
      <c r="K296" s="317"/>
      <c r="L296" s="317"/>
      <c r="M296" s="317"/>
      <c r="N296" s="317"/>
      <c r="O296" s="317"/>
      <c r="P296" s="317"/>
      <c r="Q296" s="317"/>
      <c r="R296" s="317"/>
      <c r="S296" s="317"/>
      <c r="T296" s="317"/>
    </row>
    <row r="297" spans="1:20" s="253" customFormat="1" ht="18.75">
      <c r="A297" s="769"/>
      <c r="B297" s="769"/>
      <c r="C297" s="769"/>
      <c r="D297" s="464"/>
      <c r="F297" s="545"/>
      <c r="G297" s="546" t="s">
        <v>4</v>
      </c>
      <c r="H297" s="547"/>
      <c r="I297" s="800"/>
      <c r="J297" s="456"/>
      <c r="K297" s="317"/>
      <c r="L297" s="317"/>
      <c r="M297" s="317"/>
      <c r="N297" s="317"/>
      <c r="O297" s="317"/>
      <c r="P297" s="317"/>
      <c r="Q297" s="317"/>
      <c r="R297" s="317"/>
      <c r="S297" s="317"/>
      <c r="T297" s="317"/>
    </row>
    <row r="298" spans="1:20" s="253" customFormat="1" ht="18.75">
      <c r="A298" s="769"/>
      <c r="B298" s="769"/>
      <c r="C298" s="464"/>
      <c r="D298" s="464"/>
      <c r="F298" s="460"/>
      <c r="G298" s="161" t="s">
        <v>449</v>
      </c>
      <c r="H298" s="461"/>
      <c r="I298" s="462"/>
      <c r="J298" s="456"/>
      <c r="K298" s="317"/>
      <c r="L298" s="317"/>
      <c r="M298" s="317"/>
      <c r="N298" s="317"/>
      <c r="O298" s="317"/>
      <c r="P298" s="317"/>
      <c r="Q298" s="317"/>
      <c r="R298" s="317"/>
      <c r="S298" s="317"/>
      <c r="T298" s="317"/>
    </row>
    <row r="299" spans="1:20" s="253" customFormat="1" ht="18.75">
      <c r="A299" s="769"/>
      <c r="B299" s="317"/>
      <c r="C299" s="317"/>
      <c r="D299" s="317"/>
      <c r="F299" s="460"/>
      <c r="G299" s="176" t="s">
        <v>540</v>
      </c>
      <c r="H299" s="461"/>
      <c r="I299" s="462"/>
      <c r="J299" s="456"/>
      <c r="K299" s="317"/>
      <c r="L299" s="317"/>
      <c r="M299" s="317"/>
      <c r="N299" s="317"/>
      <c r="O299" s="317"/>
      <c r="P299" s="317"/>
      <c r="Q299" s="317"/>
      <c r="R299" s="317"/>
      <c r="S299" s="317"/>
      <c r="T299" s="317"/>
    </row>
    <row r="300" spans="1:20" s="253" customFormat="1" ht="18.75">
      <c r="A300" s="317"/>
      <c r="B300" s="317"/>
      <c r="C300" s="317"/>
      <c r="D300" s="317"/>
      <c r="F300" s="460"/>
      <c r="G300" s="209" t="s">
        <v>539</v>
      </c>
      <c r="H300" s="461"/>
      <c r="I300" s="462"/>
      <c r="J300" s="456"/>
      <c r="K300" s="317"/>
      <c r="L300" s="317"/>
      <c r="M300" s="317"/>
      <c r="N300" s="317"/>
      <c r="O300" s="317"/>
      <c r="P300" s="317"/>
      <c r="Q300" s="317"/>
      <c r="R300" s="317"/>
      <c r="S300" s="317"/>
      <c r="T300" s="317"/>
    </row>
  </sheetData>
  <sheetProtection formatColumns="0" formatRows="0"/>
  <dataConsolidate/>
  <mergeCells count="235">
    <mergeCell ref="AA82:AA83"/>
    <mergeCell ref="AB82:AB83"/>
    <mergeCell ref="O77:AC77"/>
    <mergeCell ref="O78:AC78"/>
    <mergeCell ref="O79:AC79"/>
    <mergeCell ref="O80:AC80"/>
    <mergeCell ref="O81:AC81"/>
    <mergeCell ref="O116:V116"/>
    <mergeCell ref="U66:U67"/>
    <mergeCell ref="O94:AA94"/>
    <mergeCell ref="R66:R67"/>
    <mergeCell ref="O97:AA97"/>
    <mergeCell ref="Y82:Y83"/>
    <mergeCell ref="Z82:Z83"/>
    <mergeCell ref="O117:V117"/>
    <mergeCell ref="O153:V153"/>
    <mergeCell ref="T120:T121"/>
    <mergeCell ref="O119:V119"/>
    <mergeCell ref="O150:V150"/>
    <mergeCell ref="S137:S138"/>
    <mergeCell ref="O133:V133"/>
    <mergeCell ref="U120:U121"/>
    <mergeCell ref="O131:V131"/>
    <mergeCell ref="O151:V151"/>
    <mergeCell ref="R120:R121"/>
    <mergeCell ref="O132:V132"/>
    <mergeCell ref="O134:V134"/>
    <mergeCell ref="S120:S121"/>
    <mergeCell ref="O148:V148"/>
    <mergeCell ref="E275:E276"/>
    <mergeCell ref="E269:E270"/>
    <mergeCell ref="F269:F270"/>
    <mergeCell ref="L269:L270"/>
    <mergeCell ref="P184:P187"/>
    <mergeCell ref="O149:V149"/>
    <mergeCell ref="Q184:Q187"/>
    <mergeCell ref="O169:O172"/>
    <mergeCell ref="L184:L188"/>
    <mergeCell ref="M184:M188"/>
    <mergeCell ref="V184:V185"/>
    <mergeCell ref="T169:T171"/>
    <mergeCell ref="O152:V152"/>
    <mergeCell ref="T154:T155"/>
    <mergeCell ref="V169:V171"/>
    <mergeCell ref="U184:U186"/>
    <mergeCell ref="O184:O187"/>
    <mergeCell ref="S184:S186"/>
    <mergeCell ref="M169:M173"/>
    <mergeCell ref="R169:R172"/>
    <mergeCell ref="L169:L173"/>
    <mergeCell ref="N166:AL166"/>
    <mergeCell ref="N167:AL167"/>
    <mergeCell ref="A291:A299"/>
    <mergeCell ref="C295:C297"/>
    <mergeCell ref="I296:I297"/>
    <mergeCell ref="N169:N173"/>
    <mergeCell ref="B182:B190"/>
    <mergeCell ref="H254:H255"/>
    <mergeCell ref="B167:B175"/>
    <mergeCell ref="I184:I188"/>
    <mergeCell ref="J184:J188"/>
    <mergeCell ref="N184:N187"/>
    <mergeCell ref="D169:D173"/>
    <mergeCell ref="A181:A191"/>
    <mergeCell ref="A166:A176"/>
    <mergeCell ref="B294:B298"/>
    <mergeCell ref="C249:C250"/>
    <mergeCell ref="C254:C255"/>
    <mergeCell ref="K184:K188"/>
    <mergeCell ref="K169:K173"/>
    <mergeCell ref="I169:I173"/>
    <mergeCell ref="J169:J173"/>
    <mergeCell ref="D269:D270"/>
    <mergeCell ref="D275:D276"/>
    <mergeCell ref="F254:F255"/>
    <mergeCell ref="G254:G255"/>
    <mergeCell ref="C183:C189"/>
    <mergeCell ref="C168:C174"/>
    <mergeCell ref="E65:E68"/>
    <mergeCell ref="D249:D250"/>
    <mergeCell ref="E249:E250"/>
    <mergeCell ref="D184:D188"/>
    <mergeCell ref="AM169:AM174"/>
    <mergeCell ref="Z169:Z170"/>
    <mergeCell ref="Y169:Y170"/>
    <mergeCell ref="U169:U171"/>
    <mergeCell ref="U137:U138"/>
    <mergeCell ref="S169:S171"/>
    <mergeCell ref="N183:AK183"/>
    <mergeCell ref="Q169:Q172"/>
    <mergeCell ref="W169:W170"/>
    <mergeCell ref="N182:AK182"/>
    <mergeCell ref="P169:P172"/>
    <mergeCell ref="N168:AL168"/>
    <mergeCell ref="X169:X170"/>
    <mergeCell ref="R137:R138"/>
    <mergeCell ref="R154:R155"/>
    <mergeCell ref="S154:S155"/>
    <mergeCell ref="A77:A88"/>
    <mergeCell ref="B78:B87"/>
    <mergeCell ref="C79:C86"/>
    <mergeCell ref="A29:A40"/>
    <mergeCell ref="B30:B39"/>
    <mergeCell ref="C31:C38"/>
    <mergeCell ref="D32:D37"/>
    <mergeCell ref="E81:E84"/>
    <mergeCell ref="D64:D69"/>
    <mergeCell ref="E33:E36"/>
    <mergeCell ref="A45:A56"/>
    <mergeCell ref="E49:E52"/>
    <mergeCell ref="B46:B55"/>
    <mergeCell ref="C47:C54"/>
    <mergeCell ref="O115:V115"/>
    <mergeCell ref="Y98:Y99"/>
    <mergeCell ref="O114:V114"/>
    <mergeCell ref="W50:W52"/>
    <mergeCell ref="U50:U51"/>
    <mergeCell ref="X98:X99"/>
    <mergeCell ref="O64:V64"/>
    <mergeCell ref="O65:V65"/>
    <mergeCell ref="W66:W68"/>
    <mergeCell ref="T66:T67"/>
    <mergeCell ref="O61:V61"/>
    <mergeCell ref="O62:V62"/>
    <mergeCell ref="O63:V63"/>
    <mergeCell ref="D48:D53"/>
    <mergeCell ref="U82:U83"/>
    <mergeCell ref="A61:A72"/>
    <mergeCell ref="D80:D85"/>
    <mergeCell ref="B62:B71"/>
    <mergeCell ref="C63:C70"/>
    <mergeCell ref="G14:G17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47:V47"/>
    <mergeCell ref="O48:V48"/>
    <mergeCell ref="O49:V49"/>
    <mergeCell ref="O29:V29"/>
    <mergeCell ref="O30:V30"/>
    <mergeCell ref="O31:V31"/>
    <mergeCell ref="O32:V32"/>
    <mergeCell ref="O33:V33"/>
    <mergeCell ref="N50:N51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I48:I53"/>
    <mergeCell ref="H9:H11"/>
    <mergeCell ref="U34:U35"/>
    <mergeCell ref="U25:U27"/>
    <mergeCell ref="S66:S67"/>
    <mergeCell ref="O45:V45"/>
    <mergeCell ref="O46:V46"/>
    <mergeCell ref="D9:D12"/>
    <mergeCell ref="D14:D17"/>
    <mergeCell ref="S34:S35"/>
    <mergeCell ref="O9:O10"/>
    <mergeCell ref="R25:T26"/>
    <mergeCell ref="I9:I11"/>
    <mergeCell ref="H14:H16"/>
    <mergeCell ref="J14:J16"/>
    <mergeCell ref="I152:I157"/>
    <mergeCell ref="I135:I140"/>
    <mergeCell ref="I118:I123"/>
    <mergeCell ref="K14:K16"/>
    <mergeCell ref="T50:T51"/>
    <mergeCell ref="J119:J122"/>
    <mergeCell ref="J153:J156"/>
    <mergeCell ref="M14:M15"/>
    <mergeCell ref="O14:O15"/>
    <mergeCell ref="O95:AA95"/>
    <mergeCell ref="R82:R83"/>
    <mergeCell ref="L14:L15"/>
    <mergeCell ref="O25:Q25"/>
    <mergeCell ref="O136:V136"/>
    <mergeCell ref="O93:AA93"/>
    <mergeCell ref="S27:T27"/>
    <mergeCell ref="X200:X201"/>
    <mergeCell ref="W200:W201"/>
    <mergeCell ref="Y184:Y185"/>
    <mergeCell ref="V200:V201"/>
    <mergeCell ref="Q200:Q203"/>
    <mergeCell ref="U200:U202"/>
    <mergeCell ref="T200:T202"/>
    <mergeCell ref="R200:R202"/>
    <mergeCell ref="S200:S202"/>
    <mergeCell ref="X184:X185"/>
    <mergeCell ref="R184:R186"/>
    <mergeCell ref="T184:T186"/>
    <mergeCell ref="W184:W185"/>
    <mergeCell ref="AL184:AL189"/>
    <mergeCell ref="U154:U155"/>
    <mergeCell ref="J136:J139"/>
    <mergeCell ref="T137:T138"/>
    <mergeCell ref="F275:F276"/>
    <mergeCell ref="L275:L276"/>
    <mergeCell ref="N66:N67"/>
    <mergeCell ref="N181:AK181"/>
    <mergeCell ref="I64:I69"/>
    <mergeCell ref="I80:I85"/>
    <mergeCell ref="S82:S83"/>
    <mergeCell ref="O92:AA92"/>
    <mergeCell ref="X100:X101"/>
    <mergeCell ref="J81:J84"/>
    <mergeCell ref="I97:I103"/>
    <mergeCell ref="AD82:AD84"/>
    <mergeCell ref="W98:W99"/>
    <mergeCell ref="Z100:Z101"/>
    <mergeCell ref="W100:W101"/>
    <mergeCell ref="Y100:Y101"/>
    <mergeCell ref="J98:J102"/>
    <mergeCell ref="Z98:Z99"/>
    <mergeCell ref="T82:T83"/>
    <mergeCell ref="Y200:Y201"/>
  </mergeCells>
  <phoneticPr fontId="8" type="noConversion"/>
  <dataValidations xWindow="636" yWindow="660" count="24">
    <dataValidation type="textLength" operator="lessThanOrEqual" allowBlank="1" showInputMessage="1" showErrorMessage="1" errorTitle="Ошибка" error="Допускается ввод не более 900 символов!" sqref="O80 K244 M184 E259 R9:S9 R14:S14 W114:W121 AB92:AB95 AB97:AB98 W148:W155 W131:W138 I298:I300 J9 E4 J14 AB200 U212:X212 W205:X205 F229:F230 F233:F234 F237:F240 F225:F226 M216:P216 M220:P220 O32 AC196 M169:M173 E208 F244:H244 H264 E249:E250 O64:V64 O48 E264:F264 L286 L281 L269:L270 L275:L276">
      <formula1>900</formula1>
    </dataValidation>
    <dataValidation type="decimal" allowBlank="1" showErrorMessage="1" errorTitle="Ошибка" error="Допускается ввод только действительных чисел!" sqref="Y196 X200:X201 AD169:AG169 Q169:Q172 AC184:AF184 P184 J286 J275 O82 V82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9 U66:U67 Y200 U200 Q200 R169 S34:S35 Z98:Z101 U120:U121 Z109 X109 X98:X101 U154:U155 S154:S155 S137:S138 S120:S121 U137:U138 S50:S51 S82:S83 G9 K9 O9 Z169 V169 AI175:AI177 AI169 Y184 Q184 U184 AH184 U50:U51 AJ184 AK169 U34:U35 U82:U83 Z82:Z83 AB82:AB83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7:R138 T137:T138 W109 Y109 R120:R121 T120:T121 W98:W101 R154:R155 Y98:Y101 T154:T155 R50 T50:T51 R66 I244 T34:T35 J220:L220 T66:T67 T205:V205 R212:T212 J216:L216 AJ169 AH169 AG184 AI184 H269:I269 H281:I281 H286:I286 H275:I275 Y82 AA82:AA83"/>
    <dataValidation allowBlank="1" promptTitle="checkPeriodRange" sqref="V100 V98 Q155 Q138 Q121 Q51 Q35 Q67 Q83 AF185:AK185 AG170:AL170 X83"/>
    <dataValidation type="list" allowBlank="1" showInputMessage="1" showErrorMessage="1" errorTitle="Ошибка" error="Выберите значение из списка" sqref="U196">
      <formula1>kind_of_diameters2</formula1>
    </dataValidation>
    <dataValidation type="decimal" allowBlank="1" showErrorMessage="1" errorTitle="Ошибка" error="Допускается ввод только неотрицательных чисел!" sqref="O154 F220:I220 F216:I216 F212:Q212 H205:S205 Q19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0 M10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05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5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6 O119 O153">
      <formula1>kind_of_cons</formula1>
    </dataValidation>
    <dataValidation type="list" allowBlank="1" showInputMessage="1" showErrorMessage="1" errorTitle="Ошибка" error="Выберите значение из списка" sqref="O152">
      <formula1>kind_of_scheme_in</formula1>
    </dataValidation>
    <dataValidation type="list" allowBlank="1" showInputMessage="1" showErrorMessage="1" errorTitle="Ошибка" error="Выберите значение из списка" sqref="O97 O65 O33 O49 O81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4 M98">
      <formula1>kind_of_heat_transfer</formula1>
    </dataValidation>
    <dataValidation type="list" allowBlank="1" showInputMessage="1" showErrorMessage="1" errorTitle="Ошибка" error="Выберите значение из списка" sqref="M120 M137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50 M66 M8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244">
      <formula1>900</formula1>
    </dataValidation>
    <dataValidation allowBlank="1" sqref="S68:S73 S36:S41 S52:S57 S84:S89 Z84:Z88"/>
    <dataValidation type="list" allowBlank="1" showInputMessage="1" showErrorMessage="1" errorTitle="Ошибка" error="Выберите значение из списка" prompt="Выберите значение из списка" sqref="E244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26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J269 J281">
      <formula1>kind_of_control_method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63</v>
      </c>
    </row>
    <row r="2" spans="2:4" ht="90">
      <c r="B2" s="52" t="s">
        <v>537</v>
      </c>
    </row>
    <row r="3" spans="2:4" ht="67.5">
      <c r="B3" s="52" t="s">
        <v>431</v>
      </c>
    </row>
    <row r="4" spans="2:4" ht="33.75">
      <c r="B4" s="52" t="s">
        <v>689</v>
      </c>
    </row>
    <row r="5" spans="2:4">
      <c r="B5" s="52" t="s">
        <v>226</v>
      </c>
    </row>
    <row r="6" spans="2:4" ht="22.5">
      <c r="B6" s="52" t="s">
        <v>270</v>
      </c>
    </row>
    <row r="7" spans="2:4" ht="22.5">
      <c r="B7" s="52" t="s">
        <v>271</v>
      </c>
    </row>
    <row r="8" spans="2:4" ht="22.5">
      <c r="B8" s="52" t="s">
        <v>272</v>
      </c>
    </row>
    <row r="9" spans="2:4" ht="22.5">
      <c r="B9" s="52" t="s">
        <v>538</v>
      </c>
    </row>
    <row r="10" spans="2:4" ht="56.25">
      <c r="B10" s="52" t="s">
        <v>688</v>
      </c>
    </row>
    <row r="11" spans="2:4" ht="12.75">
      <c r="B11" s="332" t="s">
        <v>427</v>
      </c>
    </row>
    <row r="12" spans="2:4">
      <c r="B12" s="50" t="s">
        <v>185</v>
      </c>
    </row>
    <row r="13" spans="2:4" ht="22.5">
      <c r="B13" s="52" t="s">
        <v>201</v>
      </c>
    </row>
    <row r="14" spans="2:4" ht="67.5">
      <c r="B14" s="52" t="s">
        <v>254</v>
      </c>
    </row>
    <row r="15" spans="2:4" ht="22.5">
      <c r="B15" s="52" t="s">
        <v>234</v>
      </c>
    </row>
    <row r="16" spans="2:4">
      <c r="B16" s="50" t="s">
        <v>210</v>
      </c>
      <c r="D16" s="93"/>
    </row>
    <row r="17" spans="1:2" ht="33.75">
      <c r="B17" s="52" t="s">
        <v>268</v>
      </c>
    </row>
    <row r="18" spans="1:2" ht="33.75">
      <c r="B18" s="52" t="s">
        <v>269</v>
      </c>
    </row>
    <row r="19" spans="1:2">
      <c r="B19" s="52" t="s">
        <v>255</v>
      </c>
    </row>
    <row r="20" spans="1:2" ht="33.75">
      <c r="B20" s="52" t="s">
        <v>295</v>
      </c>
    </row>
    <row r="21" spans="1:2">
      <c r="B21" s="50" t="s">
        <v>223</v>
      </c>
    </row>
    <row r="22" spans="1:2">
      <c r="B22" s="52" t="s">
        <v>225</v>
      </c>
    </row>
    <row r="24" spans="1:2" ht="22.5">
      <c r="B24" s="334" t="s">
        <v>378</v>
      </c>
    </row>
    <row r="26" spans="1:2">
      <c r="B26" s="50" t="s">
        <v>334</v>
      </c>
    </row>
    <row r="27" spans="1:2" ht="22.5">
      <c r="B27" s="333" t="s">
        <v>510</v>
      </c>
    </row>
    <row r="28" spans="1:2" ht="56.25">
      <c r="B28" s="333" t="s">
        <v>509</v>
      </c>
    </row>
    <row r="29" spans="1:2">
      <c r="B29" s="428" t="s">
        <v>428</v>
      </c>
    </row>
    <row r="30" spans="1:2" ht="22.5">
      <c r="B30" s="333" t="s">
        <v>429</v>
      </c>
    </row>
    <row r="32" spans="1:2">
      <c r="A32" s="404"/>
      <c r="B32" s="405" t="s">
        <v>483</v>
      </c>
    </row>
    <row r="33" spans="1:2" ht="14.25">
      <c r="A33" s="406">
        <v>1</v>
      </c>
      <c r="B33" s="407" t="s">
        <v>484</v>
      </c>
    </row>
    <row r="34" spans="1:2" ht="14.25">
      <c r="A34" s="406">
        <v>2</v>
      </c>
      <c r="B34" s="407" t="s">
        <v>485</v>
      </c>
    </row>
    <row r="35" spans="1:2">
      <c r="B35" s="405" t="s">
        <v>486</v>
      </c>
    </row>
    <row r="36" spans="1:2">
      <c r="B36" s="407" t="s">
        <v>487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5" right="0.75" top="1" bottom="1" header="0.5" footer="0.5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28"/>
  </cols>
  <sheetData>
    <row r="1" spans="1:1">
      <c r="A1" s="255"/>
    </row>
  </sheetData>
  <pageMargins left="0.7" right="0.7" top="0.75" bottom="0.75" header="0.3" footer="0.3"/>
  <pageSetup paperSize="9" orientation="portrait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3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sheetProtection formatColumns="0" formatRows="0"/>
  <phoneticPr fontId="8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603</vt:i4>
      </vt:variant>
    </vt:vector>
  </HeadingPairs>
  <TitlesOfParts>
    <vt:vector size="615" baseType="lpstr">
      <vt:lpstr>Инструкция</vt:lpstr>
      <vt:lpstr>Титульный</vt:lpstr>
      <vt:lpstr>Территории</vt:lpstr>
      <vt:lpstr>Перечень тарифов</vt:lpstr>
      <vt:lpstr>Форма 1.0.1 | Форма 2.13</vt:lpstr>
      <vt:lpstr>Форма 2.13</vt:lpstr>
      <vt:lpstr>Форма 1.0.1 | Форма 2.14.1</vt:lpstr>
      <vt:lpstr>Форма 2.14.1</vt:lpstr>
      <vt:lpstr>Форма 1.0.1 | Т-пит</vt:lpstr>
      <vt:lpstr>Форма 2.14.2 | Т-пит</vt:lpstr>
      <vt:lpstr>Комментарии</vt:lpstr>
      <vt:lpstr>Проверка</vt:lpstr>
      <vt:lpstr>activity</vt:lpstr>
      <vt:lpstr>add_CS_List05_1</vt:lpstr>
      <vt:lpstr>add_CS_List05_10</vt:lpstr>
      <vt:lpstr>add_CS_List05_2</vt:lpstr>
      <vt:lpstr>add_CS_List05_3</vt:lpstr>
      <vt:lpstr>add_CS_List05_9</vt:lpstr>
      <vt:lpstr>add_CT_1</vt:lpstr>
      <vt:lpstr>add_CT_10</vt:lpstr>
      <vt:lpstr>add_CT_2</vt:lpstr>
      <vt:lpstr>add_CT_3</vt:lpstr>
      <vt:lpstr>add_CT_9</vt:lpstr>
      <vt:lpstr>add_MO_1</vt:lpstr>
      <vt:lpstr>add_MO_10</vt:lpstr>
      <vt:lpstr>add_MO_2</vt:lpstr>
      <vt:lpstr>add_MO_3</vt:lpstr>
      <vt:lpstr>add_MO_9</vt:lpstr>
      <vt:lpstr>add_MO_List05_1</vt:lpstr>
      <vt:lpstr>add_MO_List05_10</vt:lpstr>
      <vt:lpstr>add_MO_List05_2</vt:lpstr>
      <vt:lpstr>add_MO_List05_3</vt:lpstr>
      <vt:lpstr>add_MO_List05_9</vt:lpstr>
      <vt:lpstr>add_MR_List05_1</vt:lpstr>
      <vt:lpstr>add_MR_List05_10</vt:lpstr>
      <vt:lpstr>add_MR_List05_2</vt:lpstr>
      <vt:lpstr>add_MR_List05_3</vt:lpstr>
      <vt:lpstr>add_MR_List05_9</vt:lpstr>
      <vt:lpstr>add_Rate_1</vt:lpstr>
      <vt:lpstr>add_Rate_10</vt:lpstr>
      <vt:lpstr>add_Rate_2</vt:lpstr>
      <vt:lpstr>add_Rate_3</vt:lpstr>
      <vt:lpstr>add_Rate_9</vt:lpstr>
      <vt:lpstr>add_TER_List05_1</vt:lpstr>
      <vt:lpstr>add_TER_List05_10</vt:lpstr>
      <vt:lpstr>add_TER_List05_2</vt:lpstr>
      <vt:lpstr>add_TER_List05_3</vt:lpstr>
      <vt:lpstr>add_TER_List05_9</vt:lpstr>
      <vt:lpstr>add_Warm_1</vt:lpstr>
      <vt:lpstr>add_Warm_2</vt:lpstr>
      <vt:lpstr>add_Warm_3</vt:lpstr>
      <vt:lpstr>add_Warm_4</vt:lpstr>
      <vt:lpstr>apr_10</vt:lpstr>
      <vt:lpstr>apr_2</vt:lpstr>
      <vt:lpstr>apr_3</vt:lpstr>
      <vt:lpstr>apr_9</vt:lpstr>
      <vt:lpstr>checkCell_List01</vt:lpstr>
      <vt:lpstr>checkCell_List02</vt:lpstr>
      <vt:lpstr>checkCell_List06_1</vt:lpstr>
      <vt:lpstr>checkCell_List06_1_double_date</vt:lpstr>
      <vt:lpstr>checkCell_List06_1_unique_t</vt:lpstr>
      <vt:lpstr>checkCell_List06_1_unique_t1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checkCell_List06_3</vt:lpstr>
      <vt:lpstr>checkCell_List06_3_double_date</vt:lpstr>
      <vt:lpstr>checkCell_List06_3_unique_t</vt:lpstr>
      <vt:lpstr>checkCell_List06_3_unique_t1</vt:lpstr>
      <vt:lpstr>checkCell_List06_4</vt:lpstr>
      <vt:lpstr>checkCell_List06_4_double_date</vt:lpstr>
      <vt:lpstr>checkCell_List06_4_unique_t</vt:lpstr>
      <vt:lpstr>checkCell_List06_4_unique_t1</vt:lpstr>
      <vt:lpstr>checkCell_List06_9</vt:lpstr>
      <vt:lpstr>checkCell_List06_9_double_date</vt:lpstr>
      <vt:lpstr>checkCell_List06_9_unique</vt:lpstr>
      <vt:lpstr>checkCell_List07</vt:lpstr>
      <vt:lpstr>checkCell_List13</vt:lpstr>
      <vt:lpstr>checkCells_List05_1</vt:lpstr>
      <vt:lpstr>checkCells_List05_10</vt:lpstr>
      <vt:lpstr>checkCells_List05_11</vt:lpstr>
      <vt:lpstr>checkCells_List05_2</vt:lpstr>
      <vt:lpstr>checkCells_List05_3</vt:lpstr>
      <vt:lpstr>checkCells_List05_4</vt:lpstr>
      <vt:lpstr>checkCells_List05_9</vt:lpstr>
      <vt:lpstr>checkCells_List14_1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connection_flag</vt:lpstr>
      <vt:lpstr>CURRENT_DATE</vt:lpstr>
      <vt:lpstr>data_List13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default_val_6</vt:lpstr>
      <vt:lpstr>DESCRIPTION_TERRITORY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et_List05_1_FormulaVD</vt:lpstr>
      <vt:lpstr>et_List05_10_FormulaVD</vt:lpstr>
      <vt:lpstr>et_List05_11_FormulaVD</vt:lpstr>
      <vt:lpstr>et_List05_2</vt:lpstr>
      <vt:lpstr>et_List05_2_FormulaVD</vt:lpstr>
      <vt:lpstr>et_List05_3</vt:lpstr>
      <vt:lpstr>et_List05_3_FormulaVD</vt:lpstr>
      <vt:lpstr>et_List05_4</vt:lpstr>
      <vt:lpstr>et_List05_4_FormulaVD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et_List06_5_1_delete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et_List13_1</vt:lpstr>
      <vt:lpstr>et_List14_1_1</vt:lpstr>
      <vt:lpstr>et_List14_1_2</vt:lpstr>
      <vt:lpstr>et_List14_1_3</vt:lpstr>
      <vt:lpstr>et_List14_1_4</vt:lpstr>
      <vt:lpstr>et_OneRates_1</vt:lpstr>
      <vt:lpstr>et_OneRates_2</vt:lpstr>
      <vt:lpstr>et_OneRates_3</vt:lpstr>
      <vt:lpstr>et_OneRates_4</vt:lpstr>
      <vt:lpstr>et_OneRates_5</vt:lpstr>
      <vt:lpstr>et_OneRates_5_comp</vt:lpstr>
      <vt:lpstr>et_OneRates_5_comp_p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et_TwoRates_5_comp</vt:lpstr>
      <vt:lpstr>et_TwoRates_5_comp_p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</vt:lpstr>
      <vt:lpstr>header_10</vt:lpstr>
      <vt:lpstr>header_2</vt:lpstr>
      <vt:lpstr>header_3</vt:lpstr>
      <vt:lpstr>header_4</vt:lpstr>
      <vt:lpstr>header_9</vt:lpstr>
      <vt:lpstr>hlApr</vt:lpstr>
      <vt:lpstr>id_rates</vt:lpstr>
      <vt:lpstr>IDtariff_List05_1</vt:lpstr>
      <vt:lpstr>IDtariff_List05_10</vt:lpstr>
      <vt:lpstr>IDtariff_List05_11</vt:lpstr>
      <vt:lpstr>IDtariff_List05_2</vt:lpstr>
      <vt:lpstr>IDtariff_List05_3</vt:lpstr>
      <vt:lpstr>IDtariff_List05_4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List06_1_DP</vt:lpstr>
      <vt:lpstr>List06_1_MC</vt:lpstr>
      <vt:lpstr>List06_1_MC2</vt:lpstr>
      <vt:lpstr>List06_1_note</vt:lpstr>
      <vt:lpstr>List06_1_Period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List06_3_DP</vt:lpstr>
      <vt:lpstr>List06_3_MC</vt:lpstr>
      <vt:lpstr>List06_3_MC2</vt:lpstr>
      <vt:lpstr>List06_3_note</vt:lpstr>
      <vt:lpstr>List06_3_Period</vt:lpstr>
      <vt:lpstr>List06_4_DP</vt:lpstr>
      <vt:lpstr>List06_4_MC2</vt:lpstr>
      <vt:lpstr>List06_4_note</vt:lpstr>
      <vt:lpstr>List06_4_Period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List13_GroundMaterials_1</vt:lpstr>
      <vt:lpstr>List13_note</vt:lpstr>
      <vt:lpstr>List14_1_Date</vt:lpstr>
      <vt:lpstr>List14_1_Date_1</vt:lpstr>
      <vt:lpstr>List14_1_DPR</vt:lpstr>
      <vt:lpstr>List14_1_flagIPR</vt:lpstr>
      <vt:lpstr>List14_1_GroundMaterials_1</vt:lpstr>
      <vt:lpstr>List14_1_hypIPR</vt:lpstr>
      <vt:lpstr>List14_1_method</vt:lpstr>
      <vt:lpstr>List14_1_note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OneRates_1</vt:lpstr>
      <vt:lpstr>OneRates_2</vt:lpstr>
      <vt:lpstr>OneRates_3</vt:lpstr>
      <vt:lpstr>OneRates_4</vt:lpstr>
      <vt:lpstr>org</vt:lpstr>
      <vt:lpstr>Org_Address</vt:lpstr>
      <vt:lpstr>ORG_END_DATE</vt:lpstr>
      <vt:lpstr>Org_main</vt:lpstr>
      <vt:lpstr>ORG_START_DATE</vt:lpstr>
      <vt:lpstr>otv_lico_name</vt:lpstr>
      <vt:lpstr>pCng_List13_1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pDel_List06_1_1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pDel_List06_3_1</vt:lpstr>
      <vt:lpstr>pDel_List06_4_1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pDel_List13_1</vt:lpstr>
      <vt:lpstr>pDel_List14_1_1</vt:lpstr>
      <vt:lpstr>pDel_List14_1_1_2</vt:lpstr>
      <vt:lpstr>pDel_List14_1_2</vt:lpstr>
      <vt:lpstr>pDel_List14_1_2_2</vt:lpstr>
      <vt:lpstr>pDel_List14_1_3</vt:lpstr>
      <vt:lpstr>pDel_List14_1_3_2</vt:lpstr>
      <vt:lpstr>pDel_List14_1_4</vt:lpstr>
      <vt:lpstr>pDel_List14_1_4_2</vt:lpstr>
      <vt:lpstr>pDel_List14_1_5</vt:lpstr>
      <vt:lpstr>pDel_List14_1_5_2</vt:lpstr>
      <vt:lpstr>periodEnd</vt:lpstr>
      <vt:lpstr>periodStart</vt:lpstr>
      <vt:lpstr>pIns_Comm</vt:lpstr>
      <vt:lpstr>pIns_List01_0</vt:lpstr>
      <vt:lpstr>pIns_List02</vt:lpstr>
      <vt:lpstr>pIns_List03</vt:lpstr>
      <vt:lpstr>pIns_List06_1_Period</vt:lpstr>
      <vt:lpstr>pIns_List06_10_Period</vt:lpstr>
      <vt:lpstr>pIns_List06_2_Period</vt:lpstr>
      <vt:lpstr>pIns_List06_3_Period</vt:lpstr>
      <vt:lpstr>pIns_List06_4_Period</vt:lpstr>
      <vt:lpstr>pIns_List06_9_Period</vt:lpstr>
      <vt:lpstr>pIns_List07</vt:lpstr>
      <vt:lpstr>pIns_List13_1</vt:lpstr>
      <vt:lpstr>pVDel_List06_1</vt:lpstr>
      <vt:lpstr>pVDel_List06_10</vt:lpstr>
      <vt:lpstr>pVDel_List06_2</vt:lpstr>
      <vt:lpstr>pVDel_List06_3</vt:lpstr>
      <vt:lpstr>pVDel_List06_4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TwoRates_1</vt:lpstr>
      <vt:lpstr>TwoRates_2</vt:lpstr>
      <vt:lpstr>TwoRates_3</vt:lpstr>
      <vt:lpstr>TwoRates_4</vt:lpstr>
      <vt:lpstr>UpdStatus</vt:lpstr>
      <vt:lpstr>VDET_END_DATE</vt:lpstr>
      <vt:lpstr>VDET_START_DATE</vt:lpstr>
      <vt:lpstr>version</vt:lpstr>
      <vt:lpstr>vid_teplnos_1</vt:lpstr>
      <vt:lpstr>vid_teplnos_10</vt:lpstr>
      <vt:lpstr>vid_teplnos_11</vt:lpstr>
      <vt:lpstr>vid_teplnos_12</vt:lpstr>
      <vt:lpstr>vid_teplnos_2</vt:lpstr>
      <vt:lpstr>vid_teplnos_3</vt:lpstr>
      <vt:lpstr>vid_teplnos_6</vt:lpstr>
      <vt:lpstr>vid_teplnos_7</vt:lpstr>
      <vt:lpstr>vid_teplnos_8</vt:lpstr>
      <vt:lpstr>vid_teplnos_9</vt:lpstr>
      <vt:lpstr>VidTopl</vt:lpstr>
      <vt:lpstr>VidTopl_2</vt:lpstr>
      <vt:lpstr>VidTopl_3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Предложение регулируемой организации об установлении тарифов в сфере холодного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title>
  <dc:subject>Предложение регулируемой организации об установлении тарифов в сфере холодного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subject>
  <dc:creator>--</dc:creator>
  <cp:lastModifiedBy>Татьяна Акмалова</cp:lastModifiedBy>
  <cp:lastPrinted>2013-08-29T08:11:20Z</cp:lastPrinted>
  <dcterms:created xsi:type="dcterms:W3CDTF">2004-05-21T07:18:45Z</dcterms:created>
  <dcterms:modified xsi:type="dcterms:W3CDTF">2022-05-06T11:40:54Z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FAS.JKH.OPEN.INFO.REQUEST.HVS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