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'20.1'!$E$18:$R$23</definedName>
    <definedName name="_xlnm.Print_Titles" localSheetId="0">'20.1'!$18:$18</definedName>
    <definedName name="_xlnm.Print_Area" localSheetId="0">'20.1'!$A$1:$R$63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H19" i="3"/>
  <c r="R19" i="3" l="1"/>
  <c r="P19" i="3"/>
  <c r="O19" i="3"/>
  <c r="K19" i="3"/>
  <c r="G19" i="3"/>
  <c r="Q22" i="1"/>
  <c r="H18" i="4" l="1"/>
  <c r="G18" i="4"/>
  <c r="F18" i="4"/>
  <c r="E18" i="4"/>
  <c r="D18" i="4"/>
  <c r="C18" i="4"/>
  <c r="J19" i="3"/>
  <c r="M19" i="2"/>
  <c r="Q21" i="1"/>
  <c r="Q20" i="1"/>
  <c r="Q19" i="1"/>
  <c r="M19" i="3" l="1"/>
</calcChain>
</file>

<file path=xl/sharedStrings.xml><?xml version="1.0" encoding="utf-8"?>
<sst xmlns="http://schemas.openxmlformats.org/spreadsheetml/2006/main" count="237" uniqueCount="170">
  <si>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</si>
  <si>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</si>
  <si>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</si>
  <si>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</si>
  <si>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</si>
  <si>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</si>
  <si>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</si>
  <si>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</si>
  <si>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</si>
  <si>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</si>
  <si>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</si>
  <si>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</si>
  <si>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</si>
  <si>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</si>
  <si>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</si>
  <si>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</si>
  <si>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</si>
  <si>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</si>
  <si>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</si>
  <si>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</si>
  <si>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</si>
  <si>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</si>
  <si>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</si>
  <si>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</si>
  <si>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</si>
  <si>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</si>
  <si>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</si>
  <si>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УНЦ защитных ограждений ПС</t>
  </si>
  <si>
    <t>нд</t>
  </si>
  <si>
    <t>-</t>
  </si>
  <si>
    <t>Ограждение предупредительное сетчатое</t>
  </si>
  <si>
    <t>Приказ ОАО "Сетевая компания"</t>
  </si>
  <si>
    <t>21.10.2019 №296</t>
  </si>
  <si>
    <t>Республика Татарстан</t>
  </si>
  <si>
    <t xml:space="preserve">1 м </t>
  </si>
  <si>
    <t>У4-02</t>
  </si>
  <si>
    <t>Ограждение внешнее</t>
  </si>
  <si>
    <t>1 м</t>
  </si>
  <si>
    <t>У4-01</t>
  </si>
  <si>
    <t>УНЦ подготовки и устройства территории ПС (ЗПС)</t>
  </si>
  <si>
    <t>Подготовка и устройство территории ПС (ЗПС) 35 - 750 кВ</t>
  </si>
  <si>
    <t>Б1-15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</si>
  <si>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</si>
  <si>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</si>
  <si>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</si>
  <si>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</si>
  <si>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</si>
  <si>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</si>
  <si>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</si>
  <si>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</si>
  <si>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</si>
  <si>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</si>
  <si>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</si>
  <si>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</si>
  <si>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</si>
  <si>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</si>
  <si>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</si>
  <si>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</si>
  <si>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</si>
  <si>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</si>
  <si>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</si>
  <si>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</si>
  <si>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</si>
  <si>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</si>
  <si>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</si>
  <si>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</si>
  <si>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</si>
  <si>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</si>
  <si>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</si>
  <si>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</si>
  <si>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</si>
  <si>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</si>
  <si>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</si>
  <si>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</si>
  <si>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</si>
  <si>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</si>
  <si>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</si>
  <si>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</si>
  <si>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</si>
  <si>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</si>
  <si>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</si>
  <si>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</si>
  <si>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</si>
  <si>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</si>
  <si>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</si>
  <si>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</si>
  <si>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</si>
  <si>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</si>
  <si>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</si>
  <si>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</si>
  <si>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</si>
  <si>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</si>
  <si>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</si>
  <si>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</si>
  <si>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</si>
  <si>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</si>
  <si>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</si>
  <si>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</si>
  <si>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</si>
  <si>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</si>
  <si>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</si>
  <si>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</si>
  <si>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</si>
  <si>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</si>
  <si>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</si>
  <si>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</si>
  <si>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</si>
  <si>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</si>
  <si>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</si>
  <si>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</si>
  <si>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</si>
  <si>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</si>
  <si>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</si>
  <si>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</si>
  <si>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</si>
  <si>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</si>
  <si>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</si>
  <si>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</si>
  <si>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</si>
  <si>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</si>
  <si>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</si>
  <si>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</si>
  <si>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</si>
  <si>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</si>
  <si>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</si>
  <si>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</si>
  <si>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</si>
  <si>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</si>
  <si>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</si>
  <si>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</si>
  <si>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</si>
  <si>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</si>
  <si>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</si>
  <si>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</si>
  <si>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</si>
  <si>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</si>
  <si>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</si>
  <si>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</si>
  <si>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</si>
  <si>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</si>
  <si>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</si>
  <si>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</si>
  <si>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</si>
  <si>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</si>
  <si>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</si>
  <si>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</si>
  <si>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</si>
  <si>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</si>
  <si>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</si>
  <si>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</si>
  <si>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</si>
  <si>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</si>
  <si>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</si>
  <si>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</si>
  <si>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</si>
  <si>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</si>
  <si>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</si>
  <si>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</si>
  <si>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</si>
  <si>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</si>
  <si>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</si>
  <si>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</si>
  <si>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</si>
  <si>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</si>
  <si>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</si>
  <si>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</si>
  <si>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</si>
  <si>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</si>
  <si>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N_01</t>
  </si>
  <si>
    <t xml:space="preserve"> Техническое перевооружение (замена) ворот:  ГПП-3 110/10кВ, ГПП-4 110/10кВ, ГПП-5 110/10кВ, РП-1,2 110кВ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</si>
</sst>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</cellStyleXfs>
  <cellXfs count="129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1" xfId="2" applyFont="1" applyFill="1" applyBorder="1" applyAlignment="1">
      <alignment vertical="center" wrapText="1"/>
    </xf>
    <xf numFmtId="0" fontId="1" fillId="0" borderId="2" xfId="2" applyFont="1" applyFill="1" applyBorder="1" applyAlignment="1">
      <alignment vertical="center" wrapText="1"/>
    </xf>
    <xf numFmtId="0" fontId="1" fillId="0" borderId="4" xfId="2" applyFont="1" applyFill="1" applyBorder="1" applyAlignment="1">
      <alignment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0" fillId="0" borderId="2" xfId="5" applyFont="1" applyBorder="1" applyAlignment="1">
      <alignment vertical="center"/>
    </xf>
    <xf numFmtId="49" fontId="1" fillId="0" borderId="1" xfId="2" applyNumberFormat="1" applyFont="1" applyFill="1" applyBorder="1" applyAlignment="1">
      <alignment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8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1" fillId="0" borderId="2" xfId="5" applyNumberFormat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2" fillId="0" borderId="0" xfId="5" applyNumberFormat="1" applyFont="1"/>
    <xf numFmtId="0" fontId="7" fillId="0" borderId="0" xfId="5"/>
    <xf numFmtId="0" fontId="33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4" fontId="1" fillId="2" borderId="2" xfId="5" applyNumberFormat="1" applyFont="1" applyFill="1" applyBorder="1" applyAlignment="1">
      <alignment horizontal="center" vertical="center" wrapText="1"/>
    </xf>
    <xf numFmtId="43" fontId="1" fillId="2" borderId="2" xfId="5" applyNumberFormat="1" applyFont="1" applyFill="1" applyBorder="1" applyAlignment="1">
      <alignment vertical="center"/>
    </xf>
    <xf numFmtId="4" fontId="28" fillId="2" borderId="2" xfId="5" applyNumberFormat="1" applyFont="1" applyFill="1" applyBorder="1" applyAlignment="1">
      <alignment horizontal="center" vertical="center"/>
    </xf>
    <xf numFmtId="4" fontId="2" fillId="2" borderId="2" xfId="5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7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2" borderId="0" xfId="5" applyFont="1" applyFill="1" applyAlignment="1">
      <alignment horizontal="left" vertical="top" wrapText="1"/>
    </xf>
    <xf numFmtId="0" fontId="14" fillId="0" borderId="0" xfId="5" applyFont="1" applyFill="1" applyAlignment="1">
      <alignment horizontal="left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left" vertical="center" wrapText="1"/>
    </xf>
    <xf numFmtId="0" fontId="1" fillId="0" borderId="0" xfId="5" applyFont="1" applyFill="1" applyAlignment="1">
      <alignment horizontal="left" vertical="top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D70"/>
  <sheetViews>
    <sheetView tabSelected="1" view="pageBreakPreview" zoomScale="55" zoomScaleNormal="70" zoomScaleSheetLayoutView="55" workbookViewId="0">
      <selection activeCell="E73" sqref="E73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28.28515625" style="3" hidden="1" customWidth="1"/>
    <col min="9" max="9" width="28.140625" style="3" hidden="1" customWidth="1"/>
    <col min="10" max="10" width="29.140625" style="3" hidden="1" customWidth="1"/>
    <col min="11" max="11" width="14.28515625" style="3" bestFit="1" customWidth="1"/>
    <col min="12" max="12" width="14.42578125" style="3" customWidth="1"/>
    <col min="13" max="13" width="23.7109375" style="4" customWidth="1"/>
    <col min="14" max="14" width="14.85546875" style="4" customWidth="1"/>
    <col min="15" max="15" width="22.42578125" style="4" customWidth="1"/>
    <col min="16" max="16" width="30.140625" style="4" customWidth="1"/>
    <col min="17" max="17" width="36.85546875" style="4" customWidth="1"/>
    <col min="18" max="18" width="24.7109375" style="6" customWidth="1"/>
    <col min="19" max="19" width="6" style="6" customWidth="1"/>
    <col min="20" max="20" width="9.140625" style="6"/>
    <col min="21" max="21" width="14.85546875" style="6" customWidth="1"/>
    <col min="22" max="16384" width="9.140625" style="6"/>
  </cols>
  <sheetData>
    <row r="1" spans="2:30" ht="18.75" x14ac:dyDescent="0.25">
      <c r="R1" s="5" t="s">
        <v>0</v>
      </c>
    </row>
    <row r="2" spans="2:30" ht="18.75" x14ac:dyDescent="0.3">
      <c r="R2" s="7" t="s">
        <v>1</v>
      </c>
    </row>
    <row r="3" spans="2:30" ht="18.75" x14ac:dyDescent="0.3">
      <c r="B3" s="8"/>
      <c r="R3" s="7" t="s">
        <v>2</v>
      </c>
    </row>
    <row r="4" spans="2:30" ht="18.75" x14ac:dyDescent="0.3">
      <c r="R4" s="7"/>
    </row>
    <row r="5" spans="2:30" ht="18.75" x14ac:dyDescent="0.25">
      <c r="B5" s="102" t="s">
        <v>3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9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2:30" ht="18.75" x14ac:dyDescent="0.25">
      <c r="B6" s="102" t="s">
        <v>4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2:30" ht="18.75" x14ac:dyDescent="0.3"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</row>
    <row r="8" spans="2:30" ht="18.75" x14ac:dyDescent="0.25">
      <c r="B8" s="6"/>
      <c r="C8" s="6"/>
      <c r="D8" s="6"/>
      <c r="E8" s="13" t="s">
        <v>167</v>
      </c>
      <c r="F8" s="14"/>
      <c r="G8" s="14"/>
      <c r="H8" s="6"/>
      <c r="I8" s="6"/>
      <c r="P8" s="14"/>
      <c r="Q8" s="14"/>
    </row>
    <row r="9" spans="2:30" x14ac:dyDescent="0.25">
      <c r="B9" s="6"/>
      <c r="C9" s="6"/>
      <c r="D9" s="6"/>
      <c r="E9" s="15" t="s">
        <v>5</v>
      </c>
      <c r="F9" s="15"/>
      <c r="G9" s="15"/>
      <c r="H9" s="6"/>
      <c r="I9" s="6"/>
      <c r="P9" s="15"/>
      <c r="Q9" s="15"/>
    </row>
    <row r="10" spans="2:30" x14ac:dyDescent="0.25">
      <c r="B10" s="6"/>
      <c r="C10" s="6"/>
      <c r="D10" s="6"/>
      <c r="E10" s="1"/>
      <c r="F10" s="14"/>
      <c r="G10" s="14"/>
      <c r="H10" s="6"/>
      <c r="I10" s="6"/>
      <c r="P10" s="14"/>
      <c r="Q10" s="14"/>
    </row>
    <row r="11" spans="2:30" s="16" customFormat="1" x14ac:dyDescent="0.25">
      <c r="E11" s="13" t="s">
        <v>6</v>
      </c>
      <c r="F11" s="17"/>
      <c r="G11" s="17"/>
      <c r="P11" s="17"/>
      <c r="Q11" s="17"/>
    </row>
    <row r="12" spans="2:30" s="18" customFormat="1" x14ac:dyDescent="0.25">
      <c r="F12" s="19"/>
      <c r="G12" s="19"/>
      <c r="H12" s="19"/>
      <c r="I12" s="19"/>
      <c r="P12" s="19"/>
      <c r="Q12" s="19"/>
    </row>
    <row r="13" spans="2:30" s="18" customFormat="1" x14ac:dyDescent="0.25">
      <c r="F13" s="19"/>
      <c r="G13" s="19"/>
      <c r="H13" s="19"/>
      <c r="I13" s="19"/>
      <c r="P13" s="19"/>
      <c r="Q13" s="19"/>
    </row>
    <row r="14" spans="2:30" s="18" customFormat="1" ht="12.75" customHeight="1" x14ac:dyDescent="0.25">
      <c r="F14" s="19"/>
      <c r="G14" s="19"/>
      <c r="H14" s="19"/>
      <c r="I14" s="19"/>
      <c r="P14" s="19"/>
      <c r="Q14" s="19"/>
    </row>
    <row r="15" spans="2:30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2:30" ht="15.75" customHeight="1" x14ac:dyDescent="0.25">
      <c r="B16" s="107" t="s">
        <v>7</v>
      </c>
      <c r="C16" s="107" t="s">
        <v>8</v>
      </c>
      <c r="D16" s="107" t="s">
        <v>9</v>
      </c>
      <c r="E16" s="107" t="s">
        <v>10</v>
      </c>
      <c r="F16" s="109" t="s">
        <v>11</v>
      </c>
      <c r="G16" s="110"/>
      <c r="H16" s="24"/>
      <c r="I16" s="24"/>
      <c r="J16" s="25"/>
      <c r="K16" s="109" t="s">
        <v>12</v>
      </c>
      <c r="L16" s="110"/>
      <c r="M16" s="110"/>
      <c r="N16" s="110"/>
      <c r="O16" s="110"/>
      <c r="P16" s="110"/>
      <c r="Q16" s="111"/>
      <c r="R16" s="23" t="s">
        <v>13</v>
      </c>
    </row>
    <row r="17" spans="1:18" s="29" customFormat="1" ht="78.75" x14ac:dyDescent="0.25">
      <c r="A17" s="26"/>
      <c r="B17" s="108"/>
      <c r="C17" s="108"/>
      <c r="D17" s="108"/>
      <c r="E17" s="108"/>
      <c r="F17" s="27" t="s">
        <v>14</v>
      </c>
      <c r="G17" s="27" t="s">
        <v>15</v>
      </c>
      <c r="H17" s="27" t="s">
        <v>16</v>
      </c>
      <c r="I17" s="27" t="s">
        <v>17</v>
      </c>
      <c r="J17" s="28" t="s">
        <v>18</v>
      </c>
      <c r="K17" s="27" t="s">
        <v>19</v>
      </c>
      <c r="L17" s="27" t="s">
        <v>20</v>
      </c>
      <c r="M17" s="27" t="s">
        <v>21</v>
      </c>
      <c r="N17" s="27" t="s">
        <v>22</v>
      </c>
      <c r="O17" s="27" t="s">
        <v>23</v>
      </c>
      <c r="P17" s="27" t="s">
        <v>24</v>
      </c>
      <c r="Q17" s="28" t="s">
        <v>25</v>
      </c>
      <c r="R17" s="23"/>
    </row>
    <row r="18" spans="1:18" s="26" customFormat="1" x14ac:dyDescent="0.25">
      <c r="B18" s="30">
        <v>1</v>
      </c>
      <c r="C18" s="30">
        <v>2</v>
      </c>
      <c r="D18" s="30">
        <v>3</v>
      </c>
      <c r="E18" s="30">
        <v>4</v>
      </c>
      <c r="F18" s="30">
        <v>5</v>
      </c>
      <c r="G18" s="30">
        <v>6</v>
      </c>
      <c r="H18" s="30">
        <v>11</v>
      </c>
      <c r="I18" s="30">
        <v>12</v>
      </c>
      <c r="J18" s="30">
        <v>13</v>
      </c>
      <c r="K18" s="30">
        <v>7</v>
      </c>
      <c r="L18" s="30">
        <v>8</v>
      </c>
      <c r="M18" s="30">
        <v>9</v>
      </c>
      <c r="N18" s="30">
        <v>10</v>
      </c>
      <c r="O18" s="30">
        <v>11</v>
      </c>
      <c r="P18" s="30">
        <v>12</v>
      </c>
      <c r="Q18" s="30">
        <v>13</v>
      </c>
      <c r="R18" s="30">
        <v>14</v>
      </c>
    </row>
    <row r="19" spans="1:18" s="26" customFormat="1" ht="31.5" x14ac:dyDescent="0.25">
      <c r="B19" s="104" t="s">
        <v>26</v>
      </c>
      <c r="C19" s="104" t="s">
        <v>169</v>
      </c>
      <c r="D19" s="104" t="s">
        <v>168</v>
      </c>
      <c r="E19" s="31" t="s">
        <v>27</v>
      </c>
      <c r="F19" s="33" t="s">
        <v>29</v>
      </c>
      <c r="G19" s="34" t="s">
        <v>30</v>
      </c>
      <c r="H19" s="32" t="s">
        <v>31</v>
      </c>
      <c r="I19" s="32" t="s">
        <v>32</v>
      </c>
      <c r="J19" s="22" t="s">
        <v>33</v>
      </c>
      <c r="K19" s="30">
        <v>1</v>
      </c>
      <c r="L19" s="35">
        <v>36</v>
      </c>
      <c r="M19" s="27" t="s">
        <v>34</v>
      </c>
      <c r="N19" s="27" t="s">
        <v>35</v>
      </c>
      <c r="O19" s="27">
        <v>9.86</v>
      </c>
      <c r="P19" s="27">
        <v>1.1000000000000001</v>
      </c>
      <c r="Q19" s="36">
        <f>K19*L19*O19*P19</f>
        <v>390.45600000000002</v>
      </c>
      <c r="R19" s="33" t="s">
        <v>28</v>
      </c>
    </row>
    <row r="20" spans="1:18" s="26" customFormat="1" ht="18.75" x14ac:dyDescent="0.25">
      <c r="B20" s="105"/>
      <c r="C20" s="105"/>
      <c r="D20" s="105"/>
      <c r="E20" s="31" t="s">
        <v>27</v>
      </c>
      <c r="F20" s="33" t="s">
        <v>29</v>
      </c>
      <c r="G20" s="34" t="s">
        <v>36</v>
      </c>
      <c r="H20" s="32"/>
      <c r="I20" s="32"/>
      <c r="J20" s="22"/>
      <c r="K20" s="30">
        <v>1</v>
      </c>
      <c r="L20" s="35">
        <v>36</v>
      </c>
      <c r="M20" s="27" t="s">
        <v>37</v>
      </c>
      <c r="N20" s="27" t="s">
        <v>38</v>
      </c>
      <c r="O20" s="27">
        <v>18.600000000000001</v>
      </c>
      <c r="P20" s="27">
        <v>1.1000000000000001</v>
      </c>
      <c r="Q20" s="36">
        <f t="shared" ref="Q20:Q21" si="0">K20*L20*O20*P20</f>
        <v>736.56000000000006</v>
      </c>
      <c r="R20" s="33" t="s">
        <v>28</v>
      </c>
    </row>
    <row r="21" spans="1:18" s="26" customFormat="1" ht="18.75" x14ac:dyDescent="0.25">
      <c r="B21" s="105"/>
      <c r="C21" s="105"/>
      <c r="D21" s="105"/>
      <c r="E21" s="31" t="s">
        <v>39</v>
      </c>
      <c r="F21" s="33" t="s">
        <v>29</v>
      </c>
      <c r="G21" s="34" t="s">
        <v>40</v>
      </c>
      <c r="H21" s="32"/>
      <c r="I21" s="32"/>
      <c r="J21" s="22"/>
      <c r="K21" s="30">
        <v>1</v>
      </c>
      <c r="L21" s="35">
        <v>36</v>
      </c>
      <c r="M21" s="27" t="s">
        <v>37</v>
      </c>
      <c r="N21" s="27" t="s">
        <v>41</v>
      </c>
      <c r="O21" s="27">
        <v>3.87</v>
      </c>
      <c r="P21" s="27">
        <v>1.1000000000000001</v>
      </c>
      <c r="Q21" s="36">
        <f t="shared" si="0"/>
        <v>153.25200000000001</v>
      </c>
      <c r="R21" s="33" t="s">
        <v>28</v>
      </c>
    </row>
    <row r="22" spans="1:18" s="26" customFormat="1" x14ac:dyDescent="0.25">
      <c r="B22" s="106"/>
      <c r="C22" s="106"/>
      <c r="D22" s="106"/>
      <c r="E22" s="23" t="s">
        <v>42</v>
      </c>
      <c r="F22" s="33" t="s">
        <v>29</v>
      </c>
      <c r="G22" s="37" t="s">
        <v>28</v>
      </c>
      <c r="H22" s="37" t="s">
        <v>28</v>
      </c>
      <c r="I22" s="37" t="s">
        <v>28</v>
      </c>
      <c r="J22" s="37" t="s">
        <v>28</v>
      </c>
      <c r="K22" s="37" t="s">
        <v>28</v>
      </c>
      <c r="L22" s="37" t="s">
        <v>28</v>
      </c>
      <c r="M22" s="37" t="s">
        <v>28</v>
      </c>
      <c r="N22" s="37" t="s">
        <v>28</v>
      </c>
      <c r="O22" s="37" t="s">
        <v>28</v>
      </c>
      <c r="P22" s="37" t="s">
        <v>28</v>
      </c>
      <c r="Q22" s="38">
        <f>SUM(Q19:Q21)</f>
        <v>1280.268</v>
      </c>
      <c r="R22" s="33" t="s">
        <v>28</v>
      </c>
    </row>
    <row r="23" spans="1:18" ht="18.75" x14ac:dyDescent="0.25">
      <c r="B23" s="39" t="s">
        <v>43</v>
      </c>
      <c r="C23" s="39"/>
      <c r="D23" s="39"/>
      <c r="E23" s="39"/>
    </row>
    <row r="24" spans="1:18" x14ac:dyDescent="0.25">
      <c r="C24" s="40"/>
      <c r="D24" s="40"/>
      <c r="E24" s="40"/>
    </row>
    <row r="25" spans="1:18" ht="24" customHeight="1" x14ac:dyDescent="0.25">
      <c r="B25" s="40"/>
    </row>
    <row r="26" spans="1:18" s="41" customFormat="1" hidden="1" x14ac:dyDescent="0.25">
      <c r="B26" s="42" t="s">
        <v>44</v>
      </c>
      <c r="C26" s="43"/>
      <c r="D26" s="43"/>
      <c r="E26" s="44"/>
      <c r="F26" s="44"/>
      <c r="G26" s="44"/>
      <c r="H26" s="44"/>
      <c r="I26" s="44"/>
      <c r="J26" s="44"/>
      <c r="K26" s="44"/>
      <c r="L26" s="44"/>
    </row>
    <row r="27" spans="1:18" s="41" customFormat="1" hidden="1" x14ac:dyDescent="0.25">
      <c r="B27" s="45" t="s">
        <v>45</v>
      </c>
      <c r="C27" s="43"/>
      <c r="D27" s="43"/>
      <c r="E27" s="44"/>
      <c r="F27" s="44"/>
      <c r="G27" s="44"/>
      <c r="H27" s="44"/>
      <c r="I27" s="44"/>
      <c r="J27" s="44"/>
      <c r="K27" s="44"/>
      <c r="L27" s="44"/>
    </row>
    <row r="28" spans="1:18" s="41" customFormat="1" hidden="1" x14ac:dyDescent="0.25">
      <c r="B28" s="45" t="s">
        <v>46</v>
      </c>
      <c r="C28" s="43"/>
      <c r="D28" s="43"/>
      <c r="F28" s="44"/>
      <c r="G28" s="44"/>
      <c r="H28" s="44"/>
      <c r="I28" s="44"/>
      <c r="J28" s="44"/>
      <c r="K28" s="44"/>
      <c r="L28" s="44"/>
    </row>
    <row r="29" spans="1:18" s="41" customFormat="1" ht="15.75" hidden="1" customHeight="1" x14ac:dyDescent="0.25">
      <c r="B29" s="46" t="s">
        <v>47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</row>
    <row r="30" spans="1:18" s="41" customFormat="1" hidden="1" x14ac:dyDescent="0.25">
      <c r="B30" s="47" t="s">
        <v>48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</row>
    <row r="31" spans="1:18" s="41" customFormat="1" hidden="1" x14ac:dyDescent="0.25">
      <c r="B31" s="48" t="s">
        <v>49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8" s="41" customFormat="1" ht="15.75" hidden="1" customHeight="1" x14ac:dyDescent="0.25">
      <c r="B32" s="46" t="s">
        <v>50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</row>
    <row r="33" spans="2:17" s="41" customFormat="1" ht="18.75" hidden="1" x14ac:dyDescent="0.25">
      <c r="B33" s="45" t="s">
        <v>51</v>
      </c>
      <c r="C33" s="49"/>
      <c r="D33" s="49"/>
      <c r="E33" s="50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</row>
    <row r="34" spans="2:17" s="41" customFormat="1" ht="15.75" hidden="1" customHeight="1" x14ac:dyDescent="0.25">
      <c r="B34" s="45"/>
      <c r="C34" s="46" t="s">
        <v>52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</row>
    <row r="35" spans="2:17" s="41" customFormat="1" ht="15.75" hidden="1" customHeight="1" x14ac:dyDescent="0.25">
      <c r="B35" s="45"/>
      <c r="C35" s="46" t="s">
        <v>53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</row>
    <row r="36" spans="2:17" s="41" customFormat="1" ht="15.75" hidden="1" customHeight="1" x14ac:dyDescent="0.25">
      <c r="B36" s="45"/>
      <c r="C36" s="46" t="s">
        <v>54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</row>
    <row r="37" spans="2:17" s="41" customFormat="1" ht="15.75" hidden="1" customHeight="1" x14ac:dyDescent="0.25">
      <c r="B37" s="45"/>
      <c r="C37" s="46" t="s">
        <v>55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</row>
    <row r="38" spans="2:17" s="41" customFormat="1" ht="15.75" hidden="1" customHeight="1" x14ac:dyDescent="0.25">
      <c r="B38" s="45"/>
      <c r="C38" s="46" t="s">
        <v>56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</row>
    <row r="39" spans="2:17" s="41" customFormat="1" ht="15.75" hidden="1" customHeight="1" x14ac:dyDescent="0.25">
      <c r="B39" s="45"/>
      <c r="C39" s="46" t="s">
        <v>57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</row>
    <row r="40" spans="2:17" s="41" customFormat="1" ht="15.75" hidden="1" customHeight="1" x14ac:dyDescent="0.25">
      <c r="B40" s="45"/>
      <c r="C40" s="46" t="s">
        <v>58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</row>
    <row r="41" spans="2:17" s="41" customFormat="1" hidden="1" x14ac:dyDescent="0.25">
      <c r="B41" s="48" t="s">
        <v>59</v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</row>
    <row r="42" spans="2:17" s="41" customFormat="1" ht="36" hidden="1" customHeight="1" x14ac:dyDescent="0.25">
      <c r="B42" s="46" t="s">
        <v>60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</row>
    <row r="43" spans="2:17" s="41" customFormat="1" ht="15.75" hidden="1" customHeight="1" x14ac:dyDescent="0.25">
      <c r="B43" s="46" t="s">
        <v>61</v>
      </c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</row>
    <row r="44" spans="2:17" s="41" customFormat="1" ht="15.75" hidden="1" customHeight="1" x14ac:dyDescent="0.25">
      <c r="B44" s="46" t="s">
        <v>62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</row>
    <row r="45" spans="2:17" s="41" customFormat="1" ht="15.75" hidden="1" customHeight="1" x14ac:dyDescent="0.25">
      <c r="B45" s="46" t="s">
        <v>63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</row>
    <row r="46" spans="2:17" s="41" customFormat="1" ht="15.75" hidden="1" customHeight="1" x14ac:dyDescent="0.25">
      <c r="B46" s="46"/>
      <c r="C46" s="46" t="s">
        <v>64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</row>
    <row r="47" spans="2:17" s="41" customFormat="1" ht="15.75" hidden="1" customHeight="1" x14ac:dyDescent="0.25">
      <c r="B47" s="46"/>
      <c r="C47" s="46" t="s">
        <v>65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</row>
    <row r="48" spans="2:17" s="41" customFormat="1" ht="15.75" hidden="1" customHeight="1" x14ac:dyDescent="0.25">
      <c r="B48" s="46"/>
      <c r="C48" s="46" t="s">
        <v>66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</row>
    <row r="49" spans="2:17" s="41" customFormat="1" ht="15.75" hidden="1" customHeight="1" x14ac:dyDescent="0.25">
      <c r="B49" s="46"/>
      <c r="C49" s="46" t="s">
        <v>67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</row>
    <row r="50" spans="2:17" s="41" customFormat="1" ht="15.75" hidden="1" customHeight="1" x14ac:dyDescent="0.25">
      <c r="B50" s="46"/>
      <c r="C50" s="46" t="s">
        <v>68</v>
      </c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</row>
    <row r="51" spans="2:17" s="41" customFormat="1" ht="15.75" hidden="1" customHeight="1" x14ac:dyDescent="0.25">
      <c r="B51" s="46"/>
      <c r="C51" s="46" t="s">
        <v>69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</row>
    <row r="52" spans="2:17" s="41" customFormat="1" ht="15.75" hidden="1" customHeight="1" x14ac:dyDescent="0.25">
      <c r="B52" s="46"/>
      <c r="C52" s="46" t="s">
        <v>70</v>
      </c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</row>
    <row r="53" spans="2:17" s="41" customFormat="1" ht="15.75" hidden="1" customHeight="1" x14ac:dyDescent="0.25">
      <c r="B53" s="46"/>
      <c r="C53" s="46" t="s">
        <v>71</v>
      </c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</row>
    <row r="54" spans="2:17" s="41" customFormat="1" ht="15.75" hidden="1" customHeight="1" x14ac:dyDescent="0.25">
      <c r="B54" s="46"/>
      <c r="C54" s="46" t="s">
        <v>72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</row>
    <row r="55" spans="2:17" s="41" customFormat="1" ht="15.75" hidden="1" customHeight="1" x14ac:dyDescent="0.25">
      <c r="B55" s="46"/>
      <c r="C55" s="46" t="s">
        <v>73</v>
      </c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</row>
    <row r="56" spans="2:17" s="41" customFormat="1" ht="15.75" hidden="1" customHeight="1" x14ac:dyDescent="0.25">
      <c r="B56" s="46"/>
      <c r="C56" s="46" t="s">
        <v>74</v>
      </c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</row>
    <row r="57" spans="2:17" s="41" customFormat="1" ht="15.75" hidden="1" customHeight="1" x14ac:dyDescent="0.25">
      <c r="B57" s="46"/>
      <c r="C57" s="46" t="s">
        <v>75</v>
      </c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</row>
    <row r="58" spans="2:17" s="41" customFormat="1" hidden="1" x14ac:dyDescent="0.25">
      <c r="B58" s="51" t="s">
        <v>76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2:17" s="41" customFormat="1" hidden="1" x14ac:dyDescent="0.25">
      <c r="B59" s="51" t="s">
        <v>77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</row>
    <row r="60" spans="2:17" s="41" customFormat="1" hidden="1" x14ac:dyDescent="0.25">
      <c r="B60" s="51" t="s">
        <v>78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</row>
    <row r="61" spans="2:17" s="41" customFormat="1" hidden="1" x14ac:dyDescent="0.25">
      <c r="B61" s="51" t="s">
        <v>79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</row>
    <row r="62" spans="2:17" s="41" customFormat="1" hidden="1" x14ac:dyDescent="0.25">
      <c r="B62" s="51" t="s">
        <v>80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</row>
    <row r="63" spans="2:17" s="41" customFormat="1" hidden="1" x14ac:dyDescent="0.25">
      <c r="B63" s="51" t="s">
        <v>81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</row>
    <row r="64" spans="2:17" s="52" customFormat="1" ht="35.25" hidden="1" customHeight="1" x14ac:dyDescent="0.25">
      <c r="B64" s="46" t="s">
        <v>82</v>
      </c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</row>
    <row r="65" spans="2:17" s="41" customFormat="1" ht="34.5" hidden="1" customHeight="1" x14ac:dyDescent="0.25">
      <c r="B65" s="46" t="s">
        <v>83</v>
      </c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</row>
    <row r="66" spans="2:17" s="41" customFormat="1" hidden="1" x14ac:dyDescent="0.25">
      <c r="B66" s="43"/>
      <c r="C66" s="43"/>
      <c r="D66" s="43"/>
      <c r="E66" s="44"/>
      <c r="F66" s="44"/>
      <c r="G66" s="44"/>
      <c r="H66" s="44"/>
      <c r="I66" s="44"/>
      <c r="J66" s="44"/>
      <c r="K66" s="44"/>
      <c r="L66" s="44"/>
    </row>
    <row r="67" spans="2:17" ht="50.25" customHeight="1" x14ac:dyDescent="0.25"/>
    <row r="68" spans="2:17" ht="24" customHeight="1" x14ac:dyDescent="0.25"/>
    <row r="69" spans="2:17" ht="24" customHeight="1" x14ac:dyDescent="0.25"/>
    <row r="70" spans="2:17" ht="24" customHeight="1" x14ac:dyDescent="0.25"/>
  </sheetData>
  <autoFilter ref="E18:R23">
    <filterColumn colId="12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Q5"/>
    <mergeCell ref="B6:Q6"/>
    <mergeCell ref="B7:Q7"/>
    <mergeCell ref="B19:B22"/>
    <mergeCell ref="C19:C22"/>
    <mergeCell ref="D19:D22"/>
    <mergeCell ref="B16:B17"/>
    <mergeCell ref="C16:C17"/>
    <mergeCell ref="D16:D17"/>
    <mergeCell ref="E16:E17"/>
    <mergeCell ref="F16:G16"/>
    <mergeCell ref="K16:Q16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28" zoomScale="70" zoomScaleNormal="55" zoomScaleSheetLayoutView="70" workbookViewId="0">
      <selection activeCell="F18" sqref="F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39.14062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2" t="s">
        <v>84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2:48" s="6" customFormat="1" x14ac:dyDescent="0.25"/>
    <row r="8" spans="2:48" s="6" customFormat="1" ht="18.75" x14ac:dyDescent="0.25">
      <c r="F8" s="13" t="s">
        <v>167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54"/>
      <c r="E14" s="54"/>
      <c r="F14" s="54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6" customFormat="1" ht="94.5" x14ac:dyDescent="0.25">
      <c r="B16" s="55" t="s">
        <v>7</v>
      </c>
      <c r="C16" s="55" t="s">
        <v>8</v>
      </c>
      <c r="D16" s="55" t="s">
        <v>9</v>
      </c>
      <c r="E16" s="55" t="s">
        <v>85</v>
      </c>
      <c r="F16" s="55" t="s">
        <v>86</v>
      </c>
      <c r="G16" s="55" t="s">
        <v>87</v>
      </c>
      <c r="H16" s="55" t="s">
        <v>88</v>
      </c>
      <c r="I16" s="37" t="s">
        <v>89</v>
      </c>
      <c r="J16" s="37" t="s">
        <v>90</v>
      </c>
      <c r="K16" s="37" t="s">
        <v>91</v>
      </c>
      <c r="L16" s="37" t="s">
        <v>92</v>
      </c>
      <c r="M16" s="37" t="s">
        <v>93</v>
      </c>
      <c r="N16" s="37" t="s">
        <v>94</v>
      </c>
      <c r="O16" s="37" t="s">
        <v>95</v>
      </c>
    </row>
    <row r="17" spans="2:16" s="56" customFormat="1" x14ac:dyDescent="0.25">
      <c r="B17" s="57">
        <v>1</v>
      </c>
      <c r="C17" s="37">
        <v>2</v>
      </c>
      <c r="D17" s="37">
        <v>3</v>
      </c>
      <c r="E17" s="37">
        <v>4</v>
      </c>
      <c r="F17" s="57">
        <v>5</v>
      </c>
      <c r="G17" s="57">
        <v>6</v>
      </c>
      <c r="H17" s="57">
        <v>7</v>
      </c>
      <c r="I17" s="57">
        <v>8</v>
      </c>
      <c r="J17" s="57">
        <v>9</v>
      </c>
      <c r="K17" s="57">
        <v>10</v>
      </c>
      <c r="L17" s="57">
        <v>11</v>
      </c>
      <c r="M17" s="57">
        <v>12</v>
      </c>
      <c r="N17" s="57">
        <v>13</v>
      </c>
      <c r="O17" s="57">
        <v>14</v>
      </c>
    </row>
    <row r="18" spans="2:16" ht="75" customHeight="1" x14ac:dyDescent="0.25">
      <c r="B18" s="58" t="s">
        <v>26</v>
      </c>
      <c r="C18" s="59" t="s">
        <v>169</v>
      </c>
      <c r="D18" s="59" t="s">
        <v>168</v>
      </c>
      <c r="E18" s="60" t="s">
        <v>29</v>
      </c>
      <c r="F18" s="37" t="s">
        <v>29</v>
      </c>
      <c r="G18" s="59" t="s">
        <v>29</v>
      </c>
      <c r="H18" s="37" t="s">
        <v>29</v>
      </c>
      <c r="I18" s="37" t="s">
        <v>29</v>
      </c>
      <c r="J18" s="37" t="s">
        <v>29</v>
      </c>
      <c r="K18" s="37" t="s">
        <v>29</v>
      </c>
      <c r="L18" s="61" t="s">
        <v>29</v>
      </c>
      <c r="M18" s="62" t="s">
        <v>29</v>
      </c>
      <c r="N18" s="37" t="s">
        <v>29</v>
      </c>
      <c r="O18" s="37" t="s">
        <v>29</v>
      </c>
    </row>
    <row r="19" spans="2:16" x14ac:dyDescent="0.25">
      <c r="B19" s="57"/>
      <c r="C19" s="63"/>
      <c r="D19" s="63"/>
      <c r="E19" s="37" t="s">
        <v>28</v>
      </c>
      <c r="F19" s="23" t="s">
        <v>42</v>
      </c>
      <c r="G19" s="37" t="s">
        <v>28</v>
      </c>
      <c r="H19" s="37" t="s">
        <v>28</v>
      </c>
      <c r="I19" s="37" t="s">
        <v>28</v>
      </c>
      <c r="J19" s="37" t="s">
        <v>28</v>
      </c>
      <c r="K19" s="37" t="s">
        <v>28</v>
      </c>
      <c r="L19" s="37" t="s">
        <v>28</v>
      </c>
      <c r="M19" s="64">
        <f>SUM(M18:M18)</f>
        <v>0</v>
      </c>
      <c r="N19" s="37" t="s">
        <v>28</v>
      </c>
      <c r="O19" s="37" t="s">
        <v>28</v>
      </c>
    </row>
    <row r="20" spans="2:16" ht="18.75" x14ac:dyDescent="0.25">
      <c r="B20" s="113" t="s">
        <v>43</v>
      </c>
      <c r="C20" s="113"/>
      <c r="D20" s="113"/>
      <c r="E20" s="113"/>
      <c r="F20" s="113"/>
      <c r="G20" s="113"/>
      <c r="H20" s="113"/>
      <c r="I20" s="113"/>
    </row>
    <row r="21" spans="2:16" x14ac:dyDescent="0.25">
      <c r="B21" s="40"/>
      <c r="C21" s="40"/>
      <c r="D21" s="40"/>
      <c r="E21" s="40"/>
      <c r="F21" s="40"/>
      <c r="G21" s="40"/>
      <c r="H21" s="40"/>
      <c r="I21" s="40"/>
    </row>
    <row r="22" spans="2:16" x14ac:dyDescent="0.25">
      <c r="B22" s="40"/>
      <c r="C22" s="65"/>
      <c r="D22" s="40"/>
      <c r="E22" s="40"/>
      <c r="F22" s="40"/>
      <c r="G22" s="40"/>
      <c r="H22" s="40"/>
      <c r="I22" s="40"/>
    </row>
    <row r="23" spans="2:16" x14ac:dyDescent="0.25">
      <c r="B23" s="42" t="s">
        <v>44</v>
      </c>
    </row>
    <row r="24" spans="2:16" x14ac:dyDescent="0.25">
      <c r="B24" s="45" t="s">
        <v>96</v>
      </c>
    </row>
    <row r="25" spans="2:16" s="19" customFormat="1" x14ac:dyDescent="0.25">
      <c r="B25" s="114" t="s">
        <v>97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2:16" s="19" customFormat="1" ht="15.75" customHeight="1" x14ac:dyDescent="0.25">
      <c r="C26" s="112" t="s">
        <v>98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66"/>
    </row>
    <row r="27" spans="2:16" s="19" customFormat="1" ht="31.5" customHeight="1" x14ac:dyDescent="0.25">
      <c r="C27" s="112" t="s">
        <v>99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66"/>
    </row>
    <row r="28" spans="2:16" s="19" customFormat="1" ht="15.75" customHeight="1" x14ac:dyDescent="0.25">
      <c r="C28" s="112" t="s">
        <v>100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66"/>
    </row>
    <row r="29" spans="2:16" s="19" customFormat="1" ht="15.75" customHeight="1" x14ac:dyDescent="0.25">
      <c r="C29" s="112" t="s">
        <v>101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66"/>
    </row>
    <row r="30" spans="2:16" s="19" customFormat="1" x14ac:dyDescent="0.25">
      <c r="C30" s="112" t="s">
        <v>102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67"/>
    </row>
    <row r="31" spans="2:16" s="19" customFormat="1" x14ac:dyDescent="0.25">
      <c r="C31" s="112" t="s">
        <v>103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67"/>
    </row>
    <row r="32" spans="2:16" s="19" customFormat="1" x14ac:dyDescent="0.25">
      <c r="C32" s="112" t="s">
        <v>104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67"/>
    </row>
    <row r="33" spans="2:21" s="19" customFormat="1" ht="15.75" customHeight="1" x14ac:dyDescent="0.25">
      <c r="C33" s="112" t="s">
        <v>105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66"/>
    </row>
    <row r="34" spans="2:21" s="19" customFormat="1" ht="15.75" customHeight="1" x14ac:dyDescent="0.25">
      <c r="C34" s="112" t="s">
        <v>106</v>
      </c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66"/>
    </row>
    <row r="35" spans="2:21" s="19" customFormat="1" x14ac:dyDescent="0.25">
      <c r="C35" s="112" t="s">
        <v>107</v>
      </c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67"/>
    </row>
    <row r="36" spans="2:21" s="19" customFormat="1" ht="15.75" customHeight="1" x14ac:dyDescent="0.25">
      <c r="C36" s="112" t="s">
        <v>108</v>
      </c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66"/>
    </row>
    <row r="37" spans="2:21" s="19" customFormat="1" ht="60.6" customHeight="1" x14ac:dyDescent="0.25">
      <c r="C37" s="112" t="s">
        <v>109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66"/>
    </row>
    <row r="38" spans="2:21" s="19" customFormat="1" ht="15.75" customHeight="1" x14ac:dyDescent="0.25">
      <c r="C38" s="112" t="s">
        <v>110</v>
      </c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66"/>
    </row>
    <row r="39" spans="2:21" s="19" customFormat="1" ht="21.75" customHeight="1" x14ac:dyDescent="0.25">
      <c r="B39" s="112" t="s">
        <v>111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</row>
    <row r="40" spans="2:21" s="19" customFormat="1" ht="55.5" customHeight="1" x14ac:dyDescent="0.25">
      <c r="B40" s="112" t="s">
        <v>112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67"/>
      <c r="P40" s="67"/>
      <c r="Q40" s="67"/>
      <c r="R40" s="67"/>
      <c r="S40" s="67"/>
      <c r="T40" s="67"/>
      <c r="U40" s="67"/>
    </row>
    <row r="41" spans="2:21" s="19" customFormat="1" ht="20.25" customHeight="1" x14ac:dyDescent="0.25">
      <c r="B41" s="112" t="s">
        <v>113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67"/>
      <c r="P41" s="67"/>
      <c r="Q41" s="67"/>
      <c r="R41" s="67"/>
      <c r="S41" s="67"/>
      <c r="T41" s="67"/>
      <c r="U41" s="67"/>
    </row>
    <row r="42" spans="2:21" x14ac:dyDescent="0.25">
      <c r="B42" s="112" t="s">
        <v>114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</row>
    <row r="43" spans="2:21" ht="20.25" customHeight="1" x14ac:dyDescent="0.25">
      <c r="B43" s="112" t="s">
        <v>115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</row>
    <row r="44" spans="2:21" x14ac:dyDescent="0.25">
      <c r="B44" s="112" t="s">
        <v>116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</row>
    <row r="45" spans="2:21" x14ac:dyDescent="0.25">
      <c r="B45" s="112" t="s">
        <v>117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</row>
    <row r="46" spans="2:21" ht="31.5" customHeight="1" x14ac:dyDescent="0.25">
      <c r="B46" s="115" t="s">
        <v>118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</row>
    <row r="47" spans="2:21" x14ac:dyDescent="0.25">
      <c r="B47" s="112" t="s">
        <v>119</v>
      </c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</row>
    <row r="48" spans="2:21" ht="32.25" customHeight="1" x14ac:dyDescent="0.25">
      <c r="B48" s="112" t="s">
        <v>120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</row>
    <row r="49" spans="2:15" ht="36" customHeight="1" x14ac:dyDescent="0.25">
      <c r="B49" s="112" t="s">
        <v>121</v>
      </c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opLeftCell="A16" zoomScale="55" zoomScaleNormal="55" zoomScaleSheetLayoutView="70" workbookViewId="0">
      <selection activeCell="B20" sqref="B20:P20"/>
    </sheetView>
  </sheetViews>
  <sheetFormatPr defaultColWidth="9.140625" defaultRowHeight="15" x14ac:dyDescent="0.25"/>
  <cols>
    <col min="1" max="1" width="3.7109375" style="82" customWidth="1"/>
    <col min="2" max="2" width="21.140625" style="83" customWidth="1"/>
    <col min="3" max="3" width="50" style="83" customWidth="1"/>
    <col min="4" max="4" width="28.5703125" style="83" customWidth="1"/>
    <col min="5" max="5" width="10" style="83" customWidth="1"/>
    <col min="6" max="6" width="14.140625" style="83" customWidth="1"/>
    <col min="7" max="8" width="18.85546875" style="83" customWidth="1"/>
    <col min="9" max="9" width="20.7109375" style="83" customWidth="1"/>
    <col min="10" max="10" width="19.140625" style="83" customWidth="1"/>
    <col min="11" max="11" width="33.85546875" style="83" customWidth="1"/>
    <col min="12" max="12" width="27.140625" style="83" customWidth="1"/>
    <col min="13" max="13" width="19.28515625" style="83" customWidth="1"/>
    <col min="14" max="14" width="21.140625" style="83" customWidth="1"/>
    <col min="15" max="15" width="17.140625" style="83" customWidth="1"/>
    <col min="16" max="16" width="21.7109375" style="83" customWidth="1"/>
    <col min="17" max="17" width="14.140625" style="83" customWidth="1"/>
    <col min="18" max="18" width="13.85546875" style="83" customWidth="1"/>
    <col min="19" max="19" width="13.28515625" style="83" customWidth="1"/>
    <col min="20" max="20" width="14.7109375" style="83" customWidth="1"/>
    <col min="21" max="21" width="13.140625" style="83" customWidth="1"/>
    <col min="22" max="22" width="13.28515625" style="83" customWidth="1"/>
    <col min="23" max="16384" width="9.140625" style="83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2" t="s">
        <v>122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</row>
    <row r="7" spans="2:38" s="6" customFormat="1" ht="15.75" x14ac:dyDescent="0.25"/>
    <row r="8" spans="2:38" s="6" customFormat="1" ht="18.75" x14ac:dyDescent="0.25">
      <c r="E8" s="97" t="s">
        <v>166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7" t="s">
        <v>7</v>
      </c>
      <c r="C16" s="117" t="s">
        <v>8</v>
      </c>
      <c r="D16" s="117" t="s">
        <v>9</v>
      </c>
      <c r="E16" s="117" t="s">
        <v>123</v>
      </c>
      <c r="F16" s="117" t="s">
        <v>124</v>
      </c>
      <c r="G16" s="117" t="s">
        <v>125</v>
      </c>
      <c r="H16" s="117"/>
      <c r="I16" s="117"/>
      <c r="J16" s="117"/>
      <c r="K16" s="117"/>
      <c r="L16" s="117" t="s">
        <v>126</v>
      </c>
      <c r="M16" s="117" t="s">
        <v>127</v>
      </c>
      <c r="N16" s="121" t="s">
        <v>128</v>
      </c>
      <c r="O16" s="121" t="s">
        <v>129</v>
      </c>
      <c r="P16" s="122" t="s">
        <v>130</v>
      </c>
      <c r="Q16" s="119" t="s">
        <v>131</v>
      </c>
      <c r="R16" s="119" t="s">
        <v>132</v>
      </c>
      <c r="S16" s="119" t="s">
        <v>133</v>
      </c>
      <c r="T16" s="119" t="s">
        <v>134</v>
      </c>
      <c r="U16" s="119" t="s">
        <v>135</v>
      </c>
      <c r="V16" s="119" t="s">
        <v>136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70" customFormat="1" ht="121.5" customHeight="1" x14ac:dyDescent="0.25">
      <c r="A17" s="68"/>
      <c r="B17" s="117"/>
      <c r="C17" s="117"/>
      <c r="D17" s="117"/>
      <c r="E17" s="117"/>
      <c r="F17" s="117"/>
      <c r="G17" s="69" t="s">
        <v>137</v>
      </c>
      <c r="H17" s="69" t="s">
        <v>138</v>
      </c>
      <c r="I17" s="69" t="s">
        <v>139</v>
      </c>
      <c r="J17" s="27" t="s">
        <v>140</v>
      </c>
      <c r="K17" s="69" t="s">
        <v>141</v>
      </c>
      <c r="L17" s="117"/>
      <c r="M17" s="117"/>
      <c r="N17" s="121"/>
      <c r="O17" s="121"/>
      <c r="P17" s="122"/>
      <c r="Q17" s="120"/>
      <c r="R17" s="120"/>
      <c r="S17" s="120"/>
      <c r="T17" s="120"/>
      <c r="U17" s="120"/>
      <c r="V17" s="120"/>
    </row>
    <row r="18" spans="1:29" s="70" customFormat="1" ht="15.75" x14ac:dyDescent="0.25">
      <c r="A18" s="68"/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  <c r="P18" s="27">
        <v>15</v>
      </c>
      <c r="Q18" s="71" t="s">
        <v>142</v>
      </c>
      <c r="R18" s="71" t="s">
        <v>143</v>
      </c>
      <c r="S18" s="71" t="s">
        <v>144</v>
      </c>
      <c r="T18" s="71" t="s">
        <v>145</v>
      </c>
      <c r="U18" s="71" t="s">
        <v>146</v>
      </c>
      <c r="V18" s="71" t="s">
        <v>147</v>
      </c>
    </row>
    <row r="19" spans="1:29" s="72" customFormat="1" ht="87.75" customHeight="1" x14ac:dyDescent="0.2">
      <c r="B19" s="33" t="s">
        <v>26</v>
      </c>
      <c r="C19" s="33" t="s">
        <v>169</v>
      </c>
      <c r="D19" s="33" t="s">
        <v>168</v>
      </c>
      <c r="E19" s="73">
        <v>2025</v>
      </c>
      <c r="F19" s="73">
        <v>2025</v>
      </c>
      <c r="G19" s="98">
        <f>'20.1'!Q22/1000</f>
        <v>1.280268</v>
      </c>
      <c r="H19" s="98">
        <f>G19*1.2</f>
        <v>1.5363216</v>
      </c>
      <c r="I19" s="98">
        <f>H19*'20.4'!C18*'20.4'!D18</f>
        <v>1.6953984837503997</v>
      </c>
      <c r="J19" s="98">
        <f>'20.2'!M19/1000*1.2</f>
        <v>0</v>
      </c>
      <c r="K19" s="98">
        <f>I19+J19</f>
        <v>1.6953984837503997</v>
      </c>
      <c r="L19" s="98">
        <v>2.86</v>
      </c>
      <c r="M19" s="98">
        <f>K19-L19</f>
        <v>-1.1646015162496002</v>
      </c>
      <c r="N19" s="98">
        <v>0</v>
      </c>
      <c r="O19" s="98">
        <f>H19-N19</f>
        <v>1.5363216</v>
      </c>
      <c r="P19" s="98">
        <f>L19</f>
        <v>2.86</v>
      </c>
      <c r="Q19" s="74" t="s">
        <v>29</v>
      </c>
      <c r="R19" s="99">
        <f>L19</f>
        <v>2.86</v>
      </c>
      <c r="S19" s="99" t="s">
        <v>29</v>
      </c>
      <c r="T19" s="100" t="s">
        <v>29</v>
      </c>
      <c r="U19" s="101" t="s">
        <v>29</v>
      </c>
      <c r="V19" s="100" t="s">
        <v>29</v>
      </c>
      <c r="W19" s="75"/>
      <c r="X19" s="75"/>
      <c r="Y19" s="75"/>
      <c r="Z19" s="75"/>
      <c r="AA19" s="75"/>
      <c r="AB19" s="75"/>
      <c r="AC19" s="75"/>
    </row>
    <row r="20" spans="1:29" s="76" customFormat="1" ht="15.75" customHeight="1" x14ac:dyDescent="0.25">
      <c r="B20" s="123" t="s">
        <v>148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1:29" s="76" customFormat="1" ht="15.75" x14ac:dyDescent="0.25">
      <c r="B21" s="118" t="s">
        <v>149</v>
      </c>
      <c r="C21" s="118"/>
      <c r="D21" s="118"/>
      <c r="E21" s="118"/>
      <c r="F21" s="118"/>
      <c r="G21" s="118"/>
      <c r="H21" s="118"/>
      <c r="I21" s="118"/>
      <c r="J21" s="77"/>
      <c r="K21" s="77"/>
      <c r="L21" s="77"/>
      <c r="M21" s="77"/>
    </row>
    <row r="22" spans="1:29" s="76" customFormat="1" ht="33.75" customHeight="1" x14ac:dyDescent="0.25">
      <c r="B22" s="118" t="s">
        <v>150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29" s="72" customFormat="1" ht="11.25" x14ac:dyDescent="0.2">
      <c r="C23" s="78"/>
      <c r="D23" s="79"/>
      <c r="E23" s="80"/>
      <c r="G23" s="78"/>
      <c r="H23" s="78"/>
      <c r="I23" s="78"/>
      <c r="J23" s="78"/>
      <c r="K23" s="78"/>
      <c r="L23" s="78"/>
      <c r="M23" s="78"/>
    </row>
    <row r="24" spans="1:29" s="72" customFormat="1" ht="11.25" x14ac:dyDescent="0.2">
      <c r="C24" s="78"/>
      <c r="D24" s="79"/>
      <c r="E24" s="80"/>
      <c r="G24" s="78"/>
      <c r="H24" s="78"/>
      <c r="I24" s="78"/>
      <c r="J24" s="78"/>
      <c r="K24" s="78"/>
      <c r="L24" s="78"/>
      <c r="M24" s="78"/>
    </row>
    <row r="25" spans="1:29" s="72" customFormat="1" ht="15.75" x14ac:dyDescent="0.25">
      <c r="B25" s="42" t="s">
        <v>44</v>
      </c>
      <c r="C25" s="78"/>
      <c r="D25" s="79"/>
      <c r="E25" s="80"/>
      <c r="G25" s="78"/>
      <c r="H25" s="78"/>
      <c r="I25" s="78"/>
      <c r="J25" s="78"/>
      <c r="K25" s="78"/>
      <c r="L25" s="78"/>
      <c r="M25" s="78"/>
    </row>
    <row r="26" spans="1:29" s="72" customFormat="1" ht="15.75" x14ac:dyDescent="0.2">
      <c r="B26" s="114" t="s">
        <v>151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</row>
    <row r="27" spans="1:29" s="81" customFormat="1" ht="33.75" customHeight="1" x14ac:dyDescent="0.25">
      <c r="B27" s="112" t="s">
        <v>152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</row>
    <row r="28" spans="1:29" s="81" customFormat="1" ht="15.75" x14ac:dyDescent="0.25">
      <c r="B28" s="116" t="s">
        <v>153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</row>
    <row r="29" spans="1:29" s="81" customFormat="1" ht="36" customHeight="1" x14ac:dyDescent="0.25">
      <c r="B29" s="124" t="s">
        <v>154</v>
      </c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</row>
    <row r="30" spans="1:29" s="81" customFormat="1" ht="38.25" customHeight="1" x14ac:dyDescent="0.25">
      <c r="B30" s="112" t="s">
        <v>155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</row>
    <row r="31" spans="1:29" s="81" customFormat="1" ht="19.5" customHeight="1" x14ac:dyDescent="0.25">
      <c r="B31" s="112" t="s">
        <v>156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</row>
    <row r="32" spans="1:29" s="81" customFormat="1" ht="37.9" customHeight="1" x14ac:dyDescent="0.25">
      <c r="B32" s="116" t="s">
        <v>157</v>
      </c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2:16" s="81" customFormat="1" ht="15.75" x14ac:dyDescent="0.25">
      <c r="B33" s="116" t="s">
        <v>158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2:16" s="81" customFormat="1" ht="35.25" customHeight="1" x14ac:dyDescent="0.25">
      <c r="B34" s="112" t="s">
        <v>159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</row>
    <row r="35" spans="2:16" s="81" customFormat="1" ht="21" customHeight="1" x14ac:dyDescent="0.25">
      <c r="B35" s="112" t="s">
        <v>160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</row>
    <row r="36" spans="2:16" s="81" customFormat="1" ht="21" customHeight="1" x14ac:dyDescent="0.25">
      <c r="B36" s="116" t="s">
        <v>161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</row>
    <row r="37" spans="2:16" s="72" customFormat="1" ht="11.25" x14ac:dyDescent="0.2">
      <c r="C37" s="78"/>
      <c r="D37" s="79"/>
      <c r="E37" s="80"/>
      <c r="G37" s="78"/>
      <c r="H37" s="78"/>
      <c r="I37" s="78"/>
      <c r="J37" s="78"/>
      <c r="K37" s="78"/>
      <c r="L37" s="78"/>
      <c r="M37" s="78"/>
    </row>
    <row r="38" spans="2:16" s="72" customFormat="1" ht="11.25" x14ac:dyDescent="0.2">
      <c r="C38" s="78"/>
      <c r="D38" s="79"/>
      <c r="E38" s="80"/>
      <c r="G38" s="78"/>
      <c r="H38" s="78"/>
      <c r="I38" s="78"/>
      <c r="J38" s="78"/>
      <c r="K38" s="78"/>
      <c r="L38" s="78"/>
      <c r="M38" s="78"/>
    </row>
    <row r="39" spans="2:16" s="72" customFormat="1" ht="11.25" x14ac:dyDescent="0.2">
      <c r="C39" s="78"/>
      <c r="D39" s="79"/>
      <c r="E39" s="80"/>
      <c r="G39" s="78"/>
      <c r="H39" s="78"/>
      <c r="I39" s="78"/>
      <c r="J39" s="78"/>
      <c r="K39" s="78"/>
      <c r="L39" s="78"/>
      <c r="M39" s="78"/>
    </row>
    <row r="40" spans="2:16" s="72" customFormat="1" ht="11.25" x14ac:dyDescent="0.2">
      <c r="C40" s="78"/>
      <c r="D40" s="79"/>
      <c r="E40" s="80"/>
      <c r="G40" s="78"/>
      <c r="H40" s="78"/>
      <c r="I40" s="78"/>
      <c r="J40" s="78"/>
      <c r="K40" s="78"/>
      <c r="L40" s="78"/>
      <c r="M40" s="78"/>
    </row>
    <row r="41" spans="2:16" s="72" customFormat="1" ht="11.25" x14ac:dyDescent="0.2">
      <c r="C41" s="78"/>
      <c r="D41" s="79"/>
      <c r="E41" s="80"/>
      <c r="G41" s="78"/>
      <c r="H41" s="78"/>
      <c r="I41" s="78"/>
      <c r="J41" s="78"/>
      <c r="K41" s="78"/>
      <c r="L41" s="78"/>
      <c r="M41" s="78"/>
    </row>
    <row r="42" spans="2:16" s="72" customFormat="1" ht="11.25" x14ac:dyDescent="0.2">
      <c r="C42" s="78"/>
      <c r="D42" s="79"/>
      <c r="E42" s="80"/>
      <c r="G42" s="78"/>
      <c r="H42" s="78"/>
      <c r="I42" s="78"/>
      <c r="J42" s="78"/>
      <c r="K42" s="78"/>
      <c r="L42" s="78"/>
      <c r="M42" s="78"/>
    </row>
    <row r="43" spans="2:16" s="72" customFormat="1" ht="11.25" x14ac:dyDescent="0.2">
      <c r="C43" s="78"/>
      <c r="D43" s="79"/>
      <c r="E43" s="80"/>
      <c r="G43" s="78"/>
      <c r="H43" s="78"/>
      <c r="I43" s="78"/>
      <c r="J43" s="78"/>
      <c r="K43" s="78"/>
      <c r="L43" s="78"/>
      <c r="M43" s="78"/>
    </row>
    <row r="44" spans="2:16" s="72" customFormat="1" ht="11.25" x14ac:dyDescent="0.2">
      <c r="C44" s="78"/>
      <c r="D44" s="79"/>
      <c r="E44" s="80"/>
      <c r="G44" s="78"/>
      <c r="H44" s="78"/>
      <c r="I44" s="78"/>
      <c r="J44" s="78"/>
      <c r="K44" s="78"/>
      <c r="L44" s="78"/>
      <c r="M44" s="78"/>
    </row>
    <row r="45" spans="2:16" s="72" customFormat="1" ht="11.25" x14ac:dyDescent="0.2">
      <c r="C45" s="78"/>
      <c r="D45" s="79"/>
      <c r="E45" s="80"/>
      <c r="G45" s="78"/>
      <c r="H45" s="78"/>
      <c r="I45" s="78"/>
      <c r="J45" s="78"/>
      <c r="K45" s="78"/>
      <c r="L45" s="78"/>
      <c r="M45" s="78"/>
    </row>
    <row r="46" spans="2:16" s="72" customFormat="1" ht="11.25" x14ac:dyDescent="0.2">
      <c r="C46" s="78"/>
      <c r="D46" s="79"/>
      <c r="E46" s="80"/>
      <c r="G46" s="78"/>
      <c r="H46" s="78"/>
      <c r="I46" s="78"/>
      <c r="J46" s="78"/>
      <c r="K46" s="78"/>
      <c r="L46" s="78"/>
      <c r="M46" s="78"/>
    </row>
    <row r="47" spans="2:16" s="72" customFormat="1" ht="11.25" x14ac:dyDescent="0.2">
      <c r="C47" s="78"/>
      <c r="D47" s="79"/>
      <c r="E47" s="80"/>
      <c r="G47" s="78"/>
      <c r="H47" s="78"/>
      <c r="I47" s="78"/>
      <c r="J47" s="78"/>
      <c r="K47" s="78"/>
      <c r="L47" s="78"/>
      <c r="M47" s="78"/>
    </row>
    <row r="48" spans="2:16" s="72" customFormat="1" ht="11.25" x14ac:dyDescent="0.2">
      <c r="C48" s="78"/>
      <c r="D48" s="79"/>
      <c r="E48" s="80"/>
      <c r="G48" s="78"/>
      <c r="H48" s="78"/>
      <c r="I48" s="78"/>
      <c r="J48" s="78"/>
      <c r="K48" s="78"/>
      <c r="L48" s="78"/>
      <c r="M48" s="78"/>
    </row>
    <row r="49" spans="3:13" s="72" customFormat="1" ht="11.25" x14ac:dyDescent="0.2">
      <c r="C49" s="78"/>
      <c r="D49" s="79"/>
      <c r="E49" s="80"/>
      <c r="G49" s="78"/>
      <c r="H49" s="78"/>
      <c r="I49" s="78"/>
      <c r="J49" s="78"/>
      <c r="K49" s="78"/>
      <c r="L49" s="78"/>
      <c r="M49" s="78"/>
    </row>
    <row r="50" spans="3:13" s="72" customFormat="1" ht="11.25" x14ac:dyDescent="0.2">
      <c r="C50" s="78"/>
      <c r="D50" s="79"/>
      <c r="E50" s="80"/>
      <c r="G50" s="78"/>
      <c r="H50" s="78"/>
      <c r="I50" s="78"/>
      <c r="J50" s="78"/>
      <c r="K50" s="78"/>
      <c r="L50" s="78"/>
      <c r="M50" s="78"/>
    </row>
    <row r="51" spans="3:13" s="72" customFormat="1" ht="11.25" x14ac:dyDescent="0.2">
      <c r="C51" s="78"/>
      <c r="D51" s="79"/>
      <c r="E51" s="80"/>
      <c r="G51" s="78"/>
      <c r="H51" s="78"/>
      <c r="I51" s="78"/>
      <c r="J51" s="78"/>
      <c r="K51" s="78"/>
      <c r="L51" s="78"/>
      <c r="M51" s="78"/>
    </row>
    <row r="52" spans="3:13" s="72" customFormat="1" ht="11.25" x14ac:dyDescent="0.2">
      <c r="C52" s="78"/>
      <c r="D52" s="79"/>
      <c r="E52" s="80"/>
      <c r="G52" s="78"/>
      <c r="H52" s="78"/>
      <c r="I52" s="78"/>
      <c r="J52" s="78"/>
      <c r="K52" s="78"/>
      <c r="L52" s="78"/>
      <c r="M52" s="78"/>
    </row>
    <row r="53" spans="3:13" s="72" customFormat="1" ht="11.25" x14ac:dyDescent="0.2">
      <c r="C53" s="78"/>
      <c r="D53" s="79"/>
      <c r="E53" s="80"/>
      <c r="G53" s="78"/>
      <c r="H53" s="78"/>
      <c r="I53" s="78"/>
      <c r="J53" s="78"/>
      <c r="K53" s="78"/>
      <c r="L53" s="78"/>
      <c r="M53" s="78"/>
    </row>
    <row r="54" spans="3:13" s="72" customFormat="1" ht="11.25" x14ac:dyDescent="0.2">
      <c r="C54" s="78"/>
      <c r="D54" s="79"/>
      <c r="E54" s="80"/>
      <c r="G54" s="78"/>
      <c r="H54" s="78"/>
      <c r="I54" s="78"/>
      <c r="J54" s="78"/>
      <c r="K54" s="78"/>
      <c r="L54" s="78"/>
      <c r="M54" s="78"/>
    </row>
    <row r="55" spans="3:13" s="72" customFormat="1" ht="11.25" x14ac:dyDescent="0.2">
      <c r="C55" s="78"/>
      <c r="D55" s="79"/>
      <c r="E55" s="80"/>
      <c r="G55" s="78"/>
      <c r="H55" s="78"/>
      <c r="I55" s="78"/>
      <c r="J55" s="78"/>
      <c r="K55" s="78"/>
      <c r="L55" s="78"/>
      <c r="M55" s="78"/>
    </row>
    <row r="56" spans="3:13" s="72" customFormat="1" ht="11.25" x14ac:dyDescent="0.2">
      <c r="C56" s="78"/>
      <c r="D56" s="79"/>
      <c r="E56" s="80"/>
      <c r="G56" s="78"/>
      <c r="H56" s="78"/>
      <c r="I56" s="78"/>
      <c r="J56" s="78"/>
      <c r="K56" s="78"/>
      <c r="L56" s="78"/>
      <c r="M56" s="78"/>
    </row>
    <row r="57" spans="3:13" s="72" customFormat="1" ht="11.25" x14ac:dyDescent="0.2">
      <c r="C57" s="78"/>
      <c r="D57" s="79"/>
      <c r="E57" s="80"/>
      <c r="G57" s="78"/>
      <c r="H57" s="78"/>
      <c r="I57" s="78"/>
      <c r="J57" s="78"/>
      <c r="K57" s="78"/>
      <c r="L57" s="78"/>
      <c r="M57" s="78"/>
    </row>
    <row r="58" spans="3:13" s="72" customFormat="1" ht="11.25" x14ac:dyDescent="0.2">
      <c r="C58" s="78"/>
      <c r="D58" s="79"/>
      <c r="E58" s="80"/>
      <c r="G58" s="78"/>
      <c r="H58" s="78"/>
      <c r="I58" s="78"/>
      <c r="J58" s="78"/>
      <c r="K58" s="78"/>
      <c r="L58" s="78"/>
      <c r="M58" s="78"/>
    </row>
    <row r="59" spans="3:13" s="72" customFormat="1" ht="11.25" x14ac:dyDescent="0.2">
      <c r="C59" s="78"/>
      <c r="D59" s="79"/>
      <c r="E59" s="80"/>
      <c r="G59" s="78"/>
      <c r="H59" s="78"/>
      <c r="I59" s="78"/>
      <c r="J59" s="78"/>
      <c r="K59" s="78"/>
      <c r="L59" s="78"/>
      <c r="M59" s="78"/>
    </row>
    <row r="60" spans="3:13" s="72" customFormat="1" ht="11.25" x14ac:dyDescent="0.2">
      <c r="C60" s="78"/>
      <c r="D60" s="79"/>
      <c r="E60" s="80"/>
      <c r="G60" s="78"/>
      <c r="H60" s="78"/>
      <c r="I60" s="78"/>
      <c r="J60" s="78"/>
      <c r="K60" s="78"/>
      <c r="L60" s="78"/>
      <c r="M60" s="78"/>
    </row>
    <row r="61" spans="3:13" s="72" customFormat="1" ht="11.25" x14ac:dyDescent="0.2">
      <c r="C61" s="78"/>
      <c r="D61" s="79"/>
      <c r="E61" s="80"/>
      <c r="G61" s="78"/>
      <c r="H61" s="78"/>
      <c r="I61" s="78"/>
      <c r="J61" s="78"/>
      <c r="K61" s="78"/>
      <c r="L61" s="78"/>
      <c r="M61" s="78"/>
    </row>
    <row r="62" spans="3:13" s="72" customFormat="1" ht="11.25" x14ac:dyDescent="0.2">
      <c r="C62" s="78"/>
      <c r="D62" s="79"/>
      <c r="E62" s="80"/>
      <c r="G62" s="78"/>
      <c r="H62" s="78"/>
      <c r="I62" s="78"/>
      <c r="J62" s="78"/>
      <c r="K62" s="78"/>
      <c r="L62" s="78"/>
      <c r="M62" s="78"/>
    </row>
    <row r="63" spans="3:13" s="72" customFormat="1" ht="11.25" x14ac:dyDescent="0.2">
      <c r="C63" s="78"/>
      <c r="D63" s="79"/>
      <c r="E63" s="80"/>
      <c r="G63" s="78"/>
      <c r="H63" s="78"/>
      <c r="I63" s="78"/>
      <c r="J63" s="78"/>
      <c r="K63" s="78"/>
      <c r="L63" s="78"/>
      <c r="M63" s="78"/>
    </row>
    <row r="64" spans="3:13" s="72" customFormat="1" ht="11.25" x14ac:dyDescent="0.2">
      <c r="C64" s="78"/>
      <c r="D64" s="79"/>
      <c r="E64" s="80"/>
      <c r="G64" s="78"/>
      <c r="H64" s="78"/>
      <c r="I64" s="78"/>
      <c r="J64" s="78"/>
      <c r="K64" s="78"/>
      <c r="L64" s="78"/>
      <c r="M64" s="78"/>
    </row>
    <row r="65" spans="3:13" s="72" customFormat="1" ht="11.25" x14ac:dyDescent="0.2">
      <c r="C65" s="78"/>
      <c r="D65" s="79"/>
      <c r="E65" s="80"/>
      <c r="G65" s="78"/>
      <c r="H65" s="78"/>
      <c r="I65" s="78"/>
      <c r="J65" s="78"/>
      <c r="K65" s="78"/>
      <c r="L65" s="78"/>
      <c r="M65" s="78"/>
    </row>
    <row r="66" spans="3:13" s="72" customFormat="1" ht="11.25" x14ac:dyDescent="0.2">
      <c r="C66" s="78"/>
      <c r="D66" s="79"/>
      <c r="E66" s="80"/>
      <c r="G66" s="78"/>
      <c r="H66" s="78"/>
      <c r="I66" s="78"/>
      <c r="J66" s="78"/>
      <c r="K66" s="78"/>
      <c r="L66" s="78"/>
      <c r="M66" s="78"/>
    </row>
    <row r="67" spans="3:13" s="72" customFormat="1" ht="11.25" x14ac:dyDescent="0.2">
      <c r="C67" s="78"/>
      <c r="D67" s="79"/>
      <c r="E67" s="80"/>
      <c r="G67" s="78"/>
      <c r="H67" s="78"/>
      <c r="I67" s="78"/>
      <c r="J67" s="78"/>
      <c r="K67" s="78"/>
      <c r="L67" s="78"/>
      <c r="M67" s="78"/>
    </row>
    <row r="68" spans="3:13" s="72" customFormat="1" ht="11.25" x14ac:dyDescent="0.2">
      <c r="C68" s="78"/>
      <c r="D68" s="79"/>
      <c r="E68" s="80"/>
      <c r="G68" s="78"/>
      <c r="H68" s="78"/>
      <c r="I68" s="78"/>
      <c r="J68" s="78"/>
      <c r="K68" s="78"/>
      <c r="L68" s="78"/>
      <c r="M68" s="78"/>
    </row>
    <row r="69" spans="3:13" s="72" customFormat="1" ht="11.25" x14ac:dyDescent="0.2">
      <c r="C69" s="78"/>
      <c r="D69" s="79"/>
      <c r="E69" s="80"/>
      <c r="G69" s="78"/>
      <c r="H69" s="78"/>
      <c r="I69" s="78"/>
      <c r="J69" s="78"/>
      <c r="K69" s="78"/>
      <c r="L69" s="78"/>
      <c r="M69" s="78"/>
    </row>
    <row r="70" spans="3:13" s="72" customFormat="1" ht="11.25" x14ac:dyDescent="0.2">
      <c r="C70" s="78"/>
      <c r="D70" s="79"/>
      <c r="E70" s="80"/>
      <c r="G70" s="78"/>
      <c r="H70" s="78"/>
      <c r="I70" s="78"/>
      <c r="J70" s="78"/>
      <c r="K70" s="78"/>
      <c r="L70" s="78"/>
      <c r="M70" s="78"/>
    </row>
    <row r="71" spans="3:13" s="72" customFormat="1" ht="11.25" x14ac:dyDescent="0.2">
      <c r="C71" s="78"/>
      <c r="D71" s="79"/>
      <c r="E71" s="80"/>
      <c r="G71" s="78"/>
      <c r="H71" s="78"/>
      <c r="I71" s="78"/>
      <c r="J71" s="78"/>
      <c r="K71" s="78"/>
      <c r="L71" s="78"/>
      <c r="M71" s="78"/>
    </row>
    <row r="72" spans="3:13" s="72" customFormat="1" ht="11.25" x14ac:dyDescent="0.2">
      <c r="C72" s="78"/>
      <c r="D72" s="79"/>
      <c r="E72" s="80"/>
      <c r="G72" s="78"/>
      <c r="H72" s="78"/>
      <c r="I72" s="78"/>
      <c r="J72" s="78"/>
      <c r="K72" s="78"/>
      <c r="L72" s="78"/>
      <c r="M72" s="78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F28" sqref="F28"/>
    </sheetView>
  </sheetViews>
  <sheetFormatPr defaultRowHeight="15" x14ac:dyDescent="0.25"/>
  <cols>
    <col min="1" max="1" width="3.85546875" style="85" customWidth="1"/>
    <col min="2" max="2" width="20.5703125" style="85" customWidth="1"/>
    <col min="3" max="3" width="9.5703125" style="85" bestFit="1" customWidth="1"/>
    <col min="4" max="9" width="9.140625" style="85"/>
    <col min="10" max="10" width="11.140625" style="85" customWidth="1"/>
    <col min="11" max="11" width="13.7109375" style="85" bestFit="1" customWidth="1"/>
    <col min="12" max="16384" width="9.140625" style="85"/>
  </cols>
  <sheetData>
    <row r="4" spans="2:10" ht="18.75" x14ac:dyDescent="0.3">
      <c r="B4" s="84" t="s">
        <v>162</v>
      </c>
    </row>
    <row r="5" spans="2:10" ht="18.75" x14ac:dyDescent="0.3">
      <c r="B5" s="84"/>
    </row>
    <row r="6" spans="2:10" ht="18.75" x14ac:dyDescent="0.3">
      <c r="B6" s="84"/>
    </row>
    <row r="7" spans="2:10" ht="15.75" x14ac:dyDescent="0.25">
      <c r="B7" s="13" t="s">
        <v>163</v>
      </c>
      <c r="C7" s="14"/>
      <c r="D7" s="14"/>
      <c r="E7" s="14"/>
      <c r="F7" s="86"/>
      <c r="G7" s="86"/>
      <c r="H7" s="86"/>
      <c r="I7" s="86"/>
      <c r="J7" s="86"/>
    </row>
    <row r="8" spans="2:10" x14ac:dyDescent="0.25">
      <c r="B8" s="15" t="s">
        <v>5</v>
      </c>
      <c r="C8" s="15"/>
      <c r="D8" s="15"/>
      <c r="E8" s="15"/>
      <c r="F8" s="86"/>
      <c r="G8" s="86"/>
      <c r="H8" s="86"/>
      <c r="I8" s="86"/>
      <c r="J8" s="86"/>
    </row>
    <row r="9" spans="2:10" x14ac:dyDescent="0.25">
      <c r="B9" s="86"/>
      <c r="C9" s="86"/>
      <c r="D9" s="86"/>
      <c r="E9" s="86"/>
      <c r="F9" s="86"/>
      <c r="G9" s="86"/>
      <c r="H9" s="86"/>
      <c r="I9" s="86"/>
      <c r="J9" s="86"/>
    </row>
    <row r="10" spans="2:10" ht="15.75" x14ac:dyDescent="0.25">
      <c r="B10" s="13" t="s">
        <v>6</v>
      </c>
      <c r="C10" s="86"/>
      <c r="D10" s="86"/>
      <c r="E10" s="86"/>
      <c r="F10" s="86"/>
      <c r="G10" s="86"/>
      <c r="H10" s="86"/>
      <c r="I10" s="86"/>
      <c r="J10" s="86"/>
    </row>
    <row r="11" spans="2:10" x14ac:dyDescent="0.25">
      <c r="B11" s="86"/>
      <c r="C11" s="86"/>
      <c r="D11" s="86"/>
      <c r="E11" s="86"/>
      <c r="F11" s="86"/>
      <c r="G11" s="86"/>
      <c r="H11" s="86"/>
      <c r="I11" s="86"/>
      <c r="J11" s="86"/>
    </row>
    <row r="12" spans="2:10" x14ac:dyDescent="0.25">
      <c r="B12" s="86"/>
      <c r="C12" s="86"/>
      <c r="D12" s="86"/>
      <c r="E12" s="86"/>
      <c r="F12" s="86"/>
      <c r="G12" s="86"/>
      <c r="H12" s="86"/>
      <c r="I12" s="86"/>
      <c r="J12" s="86"/>
    </row>
    <row r="13" spans="2:10" x14ac:dyDescent="0.25">
      <c r="B13" s="86"/>
      <c r="C13" s="86"/>
      <c r="D13" s="86"/>
      <c r="E13" s="86"/>
      <c r="F13" s="86"/>
      <c r="G13" s="86"/>
      <c r="H13" s="86"/>
      <c r="I13" s="86"/>
      <c r="J13" s="86"/>
    </row>
    <row r="14" spans="2:10" x14ac:dyDescent="0.25">
      <c r="B14" s="86"/>
      <c r="C14" s="86"/>
      <c r="D14" s="86"/>
      <c r="E14" s="86"/>
      <c r="F14" s="86"/>
      <c r="G14" s="86"/>
      <c r="H14" s="86"/>
      <c r="I14" s="86"/>
      <c r="J14" s="86"/>
    </row>
    <row r="15" spans="2:10" ht="15" customHeight="1" x14ac:dyDescent="0.25">
      <c r="B15" s="125" t="s">
        <v>86</v>
      </c>
      <c r="C15" s="126" t="s">
        <v>164</v>
      </c>
      <c r="D15" s="127"/>
      <c r="E15" s="127"/>
      <c r="F15" s="127"/>
      <c r="G15" s="127"/>
      <c r="H15" s="128"/>
    </row>
    <row r="16" spans="2:10" ht="15.75" x14ac:dyDescent="0.25">
      <c r="B16" s="125"/>
      <c r="C16" s="27">
        <v>2024</v>
      </c>
      <c r="D16" s="27">
        <v>2025</v>
      </c>
      <c r="E16" s="27">
        <v>2026</v>
      </c>
      <c r="F16" s="27">
        <v>2027</v>
      </c>
      <c r="G16" s="27">
        <v>2028</v>
      </c>
      <c r="H16" s="27">
        <v>2029</v>
      </c>
    </row>
    <row r="17" spans="2:8" ht="15.75" x14ac:dyDescent="0.25">
      <c r="B17" s="87" t="s">
        <v>165</v>
      </c>
      <c r="C17" s="88">
        <v>105.3</v>
      </c>
      <c r="D17" s="88">
        <v>104.8</v>
      </c>
      <c r="E17" s="89">
        <v>104.6</v>
      </c>
      <c r="F17" s="90">
        <v>104.6</v>
      </c>
      <c r="G17" s="90">
        <v>104.6</v>
      </c>
      <c r="H17" s="90">
        <v>104.6</v>
      </c>
    </row>
    <row r="18" spans="2:8" ht="15.75" x14ac:dyDescent="0.25">
      <c r="B18" s="91"/>
      <c r="C18" s="92">
        <f>C17/100</f>
        <v>1.0529999999999999</v>
      </c>
      <c r="D18" s="92">
        <f t="shared" ref="D18:H18" si="0">D17/100</f>
        <v>1.048</v>
      </c>
      <c r="E18" s="92">
        <f t="shared" si="0"/>
        <v>1.046</v>
      </c>
      <c r="F18" s="92">
        <f t="shared" si="0"/>
        <v>1.046</v>
      </c>
      <c r="G18" s="92">
        <f t="shared" si="0"/>
        <v>1.046</v>
      </c>
      <c r="H18" s="92">
        <f t="shared" si="0"/>
        <v>1.046</v>
      </c>
    </row>
    <row r="29" spans="2:8" x14ac:dyDescent="0.25">
      <c r="C29" s="93"/>
      <c r="D29" s="93"/>
      <c r="E29" s="93"/>
      <c r="F29" s="93"/>
      <c r="G29" s="93"/>
      <c r="H29" s="93"/>
    </row>
    <row r="30" spans="2:8" x14ac:dyDescent="0.25">
      <c r="C30" s="93"/>
      <c r="D30" s="93"/>
      <c r="E30" s="93"/>
      <c r="F30" s="93"/>
      <c r="G30" s="93"/>
      <c r="H30" s="93"/>
    </row>
    <row r="31" spans="2:8" ht="15.75" x14ac:dyDescent="0.25">
      <c r="C31" s="54"/>
      <c r="D31" s="54"/>
      <c r="E31" s="54"/>
      <c r="F31" s="54"/>
      <c r="G31" s="54"/>
      <c r="H31" s="93"/>
    </row>
    <row r="32" spans="2:8" ht="15.75" x14ac:dyDescent="0.25">
      <c r="C32" s="94"/>
      <c r="D32" s="94"/>
      <c r="E32" s="94"/>
      <c r="F32" s="94"/>
      <c r="G32" s="94"/>
      <c r="H32" s="93"/>
    </row>
    <row r="33" spans="3:8" ht="15.75" x14ac:dyDescent="0.25">
      <c r="C33" s="95"/>
      <c r="D33" s="95"/>
      <c r="E33" s="96"/>
      <c r="F33" s="95"/>
      <c r="G33" s="95"/>
      <c r="H33" s="93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2024-05-29T09:59:32Z</dcterms:modified>
</cp:coreProperties>
</file>